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aZEST\STRATEGY DOCS\Marketing strategy\WEBSITE\FILES\"/>
    </mc:Choice>
  </mc:AlternateContent>
  <xr:revisionPtr revIDLastSave="0" documentId="13_ncr:1_{8250A471-75F8-4372-B7A8-08C8BCF6C2C3}" xr6:coauthVersionLast="45" xr6:coauthVersionMax="45" xr10:uidLastSave="{00000000-0000-0000-0000-000000000000}"/>
  <bookViews>
    <workbookView xWindow="-28920" yWindow="-120" windowWidth="29040" windowHeight="15840" xr2:uid="{1B361A7E-FE46-42FD-9E62-29FB59424B00}"/>
  </bookViews>
  <sheets>
    <sheet name="ROI Calculator" sheetId="1" r:id="rId1"/>
    <sheet name="Referenc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 i="1" l="1"/>
  <c r="G23" i="1" l="1"/>
  <c r="G16" i="1"/>
  <c r="G11" i="1"/>
  <c r="G13" i="1" s="1"/>
  <c r="K12" i="1"/>
  <c r="L12" i="1" s="1"/>
  <c r="M12" i="1" s="1"/>
  <c r="G22" i="1" l="1"/>
  <c r="G15" i="1"/>
  <c r="K11" i="1" s="1"/>
  <c r="G17" i="1"/>
  <c r="G12" i="1"/>
  <c r="H12" i="1" s="1"/>
  <c r="G24" i="1"/>
  <c r="L11" i="1"/>
  <c r="G25" i="1" l="1"/>
  <c r="G26" i="1"/>
  <c r="G19" i="1"/>
  <c r="G18" i="1"/>
  <c r="M13" i="1" l="1"/>
  <c r="K13" i="1"/>
  <c r="L13" i="1" s="1"/>
  <c r="M11" i="1"/>
  <c r="M15" i="1" l="1"/>
</calcChain>
</file>

<file path=xl/sharedStrings.xml><?xml version="1.0" encoding="utf-8"?>
<sst xmlns="http://schemas.openxmlformats.org/spreadsheetml/2006/main" count="65" uniqueCount="65">
  <si>
    <t>Number of employees</t>
  </si>
  <si>
    <t>Total payroll expense</t>
  </si>
  <si>
    <t>Total revenue</t>
  </si>
  <si>
    <t>Number of exits</t>
  </si>
  <si>
    <t>CALCULATION DATA</t>
  </si>
  <si>
    <t>Average # employees</t>
  </si>
  <si>
    <t>Last Year</t>
  </si>
  <si>
    <t>This Year</t>
  </si>
  <si>
    <t>Average revenue per emp.</t>
  </si>
  <si>
    <t>Average UA days per emp.</t>
  </si>
  <si>
    <t>Cost of Unscheduled Absence</t>
  </si>
  <si>
    <t>Average annual salary per emp.</t>
  </si>
  <si>
    <t>ROI DATA</t>
  </si>
  <si>
    <t>IMPROVED</t>
  </si>
  <si>
    <t>Why culture matters</t>
  </si>
  <si>
    <t>Measuring ROI of culture change</t>
  </si>
  <si>
    <t>Total unscheduled absence (sick) days</t>
  </si>
  <si>
    <t>Improved exits</t>
  </si>
  <si>
    <t>Improved exit rate</t>
  </si>
  <si>
    <t>Improved turnover</t>
  </si>
  <si>
    <t>Current Exit rate</t>
  </si>
  <si>
    <t>Current Cost of turnover</t>
  </si>
  <si>
    <t>Improved UA days per emp</t>
  </si>
  <si>
    <t xml:space="preserve">Improved total UA days </t>
  </si>
  <si>
    <t>Improved cost of UA</t>
  </si>
  <si>
    <t>Added value from investing in your culture</t>
  </si>
  <si>
    <t>CURRENT</t>
  </si>
  <si>
    <t>SAVINGS</t>
  </si>
  <si>
    <t>I can talk about the importance of positive and inclusive cultures until I'm blue in the face, but Dan Pontefract from Forbes discusses it so articulately that thankfully I don't have to!
In his article, Dan references a study from Queen's University Centre for Business Venturing who, using data from a 10 year period, found that organisations with an engaged culture saw:
• 65% greater share-price increase
• 26% less employee turnover
• 100% more unsolicited employment applications
• 20% less absenteeism
• 15% greater employee productivity
• 30% greater customer satisfaction levels.
What business leader doesn't want those results? Check out the article for more compelling evidence about the link between culture and organisational performance.</t>
  </si>
  <si>
    <t>Forbes: If culture comes first, performance will follow (2017)</t>
  </si>
  <si>
    <t>InsideHR: How to measure the ROI for culture change (2018)</t>
  </si>
  <si>
    <t>CIO Australia: Understanding your culture ROI (2016)</t>
  </si>
  <si>
    <t>Culture &amp; Productivity</t>
  </si>
  <si>
    <t>Culture &amp; Employee Turnover</t>
  </si>
  <si>
    <t>Culture &amp; Absenteeism</t>
  </si>
  <si>
    <t>Culture &amp; Workplace Safety</t>
  </si>
  <si>
    <t>KPMG: Culture and productivity- an equation for success (2016)</t>
  </si>
  <si>
    <t>Gallup: How Employee Engagement Drives Growth (2013)</t>
  </si>
  <si>
    <r>
      <t>There is a raft of academic research linking increased employee engagement to improved organisational outcomes including revenue, innovation and efficiency. The Gallup study linked below even states that '</t>
    </r>
    <r>
      <rPr>
        <i/>
        <sz val="11"/>
        <color theme="0"/>
        <rFont val="Arial Nova Light"/>
        <family val="2"/>
      </rPr>
      <t>concentrating on employee engagement can help companies withstand, and possibly even thrive, in tough economic times</t>
    </r>
    <r>
      <rPr>
        <sz val="11"/>
        <color theme="0"/>
        <rFont val="Arial Nova Light"/>
        <family val="2"/>
      </rPr>
      <t xml:space="preserve">'.
Of course, the impact of improved workplace culture (as a way of enhancing employee engagement) will vary significantly based on a range of factors. We have adopted a conservative 2% increase in annual revenue  for our modelling. Organisations currently operating with poor workplace culture and engagement would likely see results well in excess of 2%. </t>
    </r>
  </si>
  <si>
    <t>There is a direct correlation between the level of engagement and staff turnover; if engagement goes up, turnover goes down. This is because your business is attracting the right talent, motivating and engaging them enough to retain them and minimising performance and behavioural concerns that would lead to dismissal.  Gallup's study found that organisations with high employee engagement saw 25% less turnover (in high-turnover industries) and 65% lower turnover (in low-turnover industries).
The costs of employee turnover vary depending on a variety of factors including complexity of role, availability of talent, time to effectiveness etc. The cost can be as little as 15-20% of an employee's salary for non-complex roles right up to 300% for critical, senior or hard-to-source roles. We use an average rate of 50% turnover cost for our modelling. Want a customised calculation? Just ask us.</t>
  </si>
  <si>
    <t>Forbes: The cost of turnover can kill your business and make things less fun (2019)</t>
  </si>
  <si>
    <t>The Balance Careers: The cost of high employee turnover (2019)</t>
  </si>
  <si>
    <t>There is some contention about the impact of employee engagement and absenteeism. One study found no correlation between employee engagement and absenteeism, which in some ways is understandable. If an employee's child is sick, or pet requires vet attention or washing machine blows up, they are going to access leave regardless of their engagement level. 
But logically it makes sense that workplaces with positive and inclusive cultures report unscheduled absences. Positive cultures where safety standards are adhered to, psychological safety is high and presenteeism is low will absolutely reduce unscheduled absence. A genuine flexible working program can also support lower unscheduled absence as employees have the autonomy to more effectively balance their competing demands (eg instead of taking a day off to meet the washing machine repair man, they just work from home).</t>
  </si>
  <si>
    <t>HR Dive: Poor engagement drives up unplanned absences (2018)</t>
  </si>
  <si>
    <t>Culture &amp; Innovation</t>
  </si>
  <si>
    <t>Culture &amp; Customer/Client Service</t>
  </si>
  <si>
    <t>Most articles discussing the link between workplace culture, employee engagement and saftey reference two key studies; the Gallup 2016 study and the Queens School of Business 2014 study. These studies both foound that organisations with higher levels of engagement (ergo better workplace culture) reported less safety incidents and significantly less unschueduled absence. 
it follows that employees who are more engaged with their work are more conscious of their own safety and the safety of others in the workplace. And arguably this conscientiousness would extend to building security, IT security and preventing poor workplace behviours including bullying and harassment. Safe Work Australia reports that work-related mental health claims are significantly more expensive and result in almost triple the amount of time off work than other injuries. Creating a culture where employees feel safe and can thrive makes good business sense when avoiding just one of these claims could save you upwards of $50,000.</t>
  </si>
  <si>
    <t>Total Safety: Why employee engagement is a key factor in overall workplace sfaety (2017)</t>
  </si>
  <si>
    <t>EHS Today: How engaged workers are safe employees (2017)</t>
  </si>
  <si>
    <t>Insync: Impact of employee engagement on safety</t>
  </si>
  <si>
    <t>Safe Work Australia: Mental Health</t>
  </si>
  <si>
    <t>Forbes: 10 timely statistics about the connection between employee engagement &amp; wellness (2019)</t>
  </si>
  <si>
    <t>Intl Journal of Advanced Engineering &amp; Management Research: The organizational culture as a support of innovation processes (2017)</t>
  </si>
  <si>
    <t>Innovation Management: Willing to innovate? Start with improving on culture! (2019)</t>
  </si>
  <si>
    <t>Innovation is a on-trend topic, and there is a load of information available explaining how to boost innovation within teams, how to create innovation cultures etc. but ultimately these efforts will be for naught if your organisation doesn't have a good foundational culture to build upon. 
Innovation requires, amongst other things, high levels of trust and feelings of psychological safety, which aren't going to garnered just by hosting a hackathon! 
The articles below talk about the cultural elements that need to be in place before embarking on an innovation journey. 
But innovation doesn't have to remarkable to be effective. People automatically think about Dyson or Google when they think innovation, and sure they do that well. But innovation in this context can be as simple as removing a hurdle from a customer process that makes the process faster or more simple. The benefits of innovation are gained through micro level changes that make your business offering more efficient.</t>
  </si>
  <si>
    <t xml:space="preserve">The link between employee engagement and quality customer/client service really shouldn't need explanation. It is beyond logical that employees who are truly invested in their role and feel connected to their workplace will go above and beyond to deliver quality outcomes for the end users of your product or service. 
Your employees are the voice, face and personality of your organisation- they are your biggest ambassadors and the reason your clients and customers will return or recommend you to others. 
A study published in the Journal of Occupational and Organizational Psychology in 2012 identified clear causation bewteen employee engagement and customer satisfaction, and also found that the correlation between engagement and customer satifaction is r = 0.43 which is significant. Check out the Forbes article below for more discussion. </t>
  </si>
  <si>
    <t>Forbes: Employee engagement: the wonder drug for customer satisfaction (2014)</t>
  </si>
  <si>
    <t>6Q: How employee engagement affects customer service</t>
  </si>
  <si>
    <t>Measuring the value of employee engagement and workplace culture programs is tough given the range of variables at play. This calculator looks at three key and widely researched factors that are influenced by culture change (employee retention, productivity and absenteeism), but there are many other factors that can also be impacted including safety, innovation and R&amp;D and customer service delivery. 
The articles below discuss identifying metrics within your business that are specific to the culture change you are trying to instil. They are an excellent read and inform my recommendations for measuring the performance of any program I help to implement.</t>
  </si>
  <si>
    <t>Want some independent evidence? 
CLICK HERE!</t>
  </si>
  <si>
    <r>
      <t xml:space="preserve">Value of reducing </t>
    </r>
    <r>
      <rPr>
        <b/>
        <sz val="11"/>
        <color theme="0"/>
        <rFont val="Arial Nova Light"/>
        <family val="2"/>
      </rPr>
      <t>total exits</t>
    </r>
    <r>
      <rPr>
        <sz val="11"/>
        <color theme="0"/>
        <rFont val="Arial Nova Light"/>
        <family val="2"/>
      </rPr>
      <t xml:space="preserve"> by 2%</t>
    </r>
  </si>
  <si>
    <r>
      <t xml:space="preserve">Value of increasing </t>
    </r>
    <r>
      <rPr>
        <b/>
        <sz val="11"/>
        <color theme="0"/>
        <rFont val="Arial Nova Light"/>
        <family val="2"/>
      </rPr>
      <t>total revenue</t>
    </r>
    <r>
      <rPr>
        <sz val="11"/>
        <color theme="0"/>
        <rFont val="Arial Nova Light"/>
        <family val="2"/>
      </rPr>
      <t xml:space="preserve"> by 2%</t>
    </r>
  </si>
  <si>
    <r>
      <t xml:space="preserve">Value of reducing </t>
    </r>
    <r>
      <rPr>
        <b/>
        <sz val="11"/>
        <color theme="0"/>
        <rFont val="Arial Nova Light"/>
        <family val="2"/>
      </rPr>
      <t>unscheduled absence</t>
    </r>
    <r>
      <rPr>
        <sz val="11"/>
        <color theme="0"/>
        <rFont val="Arial Nova Light"/>
        <family val="2"/>
      </rPr>
      <t xml:space="preserve"> by 2%</t>
    </r>
  </si>
  <si>
    <t xml:space="preserve">ROI from investing in my premium 'Game Changer' consulting package </t>
  </si>
  <si>
    <t>*Results are meant as an indicative guide only and aren't guranteed.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</si>
</sst>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_-;\-&quot;$&quot;* #,##0_-;_-&quot;$&quot;* &quot;-&quot;??_-;_-@_-"/>
    <numFmt numFmtId="165" formatCode="0.0%"/>
  </numFmts>
  <fonts count="15" x14ac:knownFonts="1">
    <font>
      <sz val="11"/>
      <color theme="1"/>
      <name val="Calibri"/>
      <family val="2"/>
      <scheme val="minor"/>
    </font>
    <font>
      <sz val="11"/>
      <color theme="1"/>
      <name val="Calibri"/>
      <family val="2"/>
      <scheme val="minor"/>
    </font>
    <font>
      <sz val="11"/>
      <color theme="0"/>
      <name val="Arial Nova Light"/>
      <family val="2"/>
    </font>
    <font>
      <b/>
      <sz val="11"/>
      <color theme="0"/>
      <name val="Arial Nova Light"/>
      <family val="2"/>
    </font>
    <font>
      <u/>
      <sz val="11"/>
      <color theme="10"/>
      <name val="Calibri"/>
      <family val="2"/>
      <scheme val="minor"/>
    </font>
    <font>
      <i/>
      <sz val="11"/>
      <color theme="0"/>
      <name val="Arial Nova Light"/>
      <family val="2"/>
    </font>
    <font>
      <b/>
      <sz val="13"/>
      <color theme="0"/>
      <name val="Arial Nova Light"/>
      <family val="2"/>
    </font>
    <font>
      <b/>
      <sz val="11"/>
      <color rgb="FF194056"/>
      <name val="Arial Nova"/>
      <family val="2"/>
    </font>
    <font>
      <sz val="11"/>
      <color rgb="FF194056"/>
      <name val="Arial Nova Light"/>
      <family val="2"/>
    </font>
    <font>
      <u/>
      <sz val="11"/>
      <color rgb="FF194056"/>
      <name val="Calibri"/>
      <family val="2"/>
      <scheme val="minor"/>
    </font>
    <font>
      <u/>
      <sz val="11"/>
      <color rgb="FFFDDB4D"/>
      <name val="Arial Nova Light"/>
      <family val="2"/>
    </font>
    <font>
      <sz val="11"/>
      <color rgb="FFFDDB4D"/>
      <name val="Arial Nova Light"/>
      <family val="2"/>
    </font>
    <font>
      <b/>
      <sz val="22"/>
      <color rgb="FFFDDB4D"/>
      <name val="Arial Nova Light"/>
      <family val="2"/>
    </font>
    <font>
      <i/>
      <sz val="9"/>
      <color theme="0"/>
      <name val="Arial Nova Light"/>
      <family val="2"/>
    </font>
    <font>
      <i/>
      <sz val="8"/>
      <color theme="0"/>
      <name val="Arial Nova Light"/>
      <family val="2"/>
    </font>
  </fonts>
  <fills count="4">
    <fill>
      <patternFill patternType="none"/>
    </fill>
    <fill>
      <patternFill patternType="gray125"/>
    </fill>
    <fill>
      <patternFill patternType="solid">
        <fgColor rgb="FF194056"/>
        <bgColor indexed="64"/>
      </patternFill>
    </fill>
    <fill>
      <patternFill patternType="solid">
        <fgColor rgb="FFFDDB4D"/>
        <bgColor indexed="64"/>
      </patternFill>
    </fill>
  </fills>
  <borders count="15">
    <border>
      <left/>
      <right/>
      <top/>
      <bottom/>
      <diagonal/>
    </border>
    <border>
      <left/>
      <right/>
      <top/>
      <bottom style="thin">
        <color rgb="FF194056"/>
      </bottom>
      <diagonal/>
    </border>
    <border>
      <left/>
      <right/>
      <top style="thin">
        <color rgb="FF194056"/>
      </top>
      <bottom style="thin">
        <color rgb="FF194056"/>
      </bottom>
      <diagonal/>
    </border>
    <border>
      <left style="thin">
        <color rgb="FF194056"/>
      </left>
      <right style="thin">
        <color rgb="FF194056"/>
      </right>
      <top style="thin">
        <color rgb="FF194056"/>
      </top>
      <bottom/>
      <diagonal/>
    </border>
    <border>
      <left style="thin">
        <color rgb="FF194056"/>
      </left>
      <right style="thin">
        <color rgb="FF194056"/>
      </right>
      <top/>
      <bottom/>
      <diagonal/>
    </border>
    <border>
      <left style="thin">
        <color rgb="FF194056"/>
      </left>
      <right style="thin">
        <color rgb="FF194056"/>
      </right>
      <top/>
      <bottom style="thin">
        <color rgb="FF194056"/>
      </bottom>
      <diagonal/>
    </border>
    <border>
      <left style="thin">
        <color rgb="FFFDDB4D"/>
      </left>
      <right style="thin">
        <color rgb="FFFDDB4D"/>
      </right>
      <top/>
      <bottom/>
      <diagonal/>
    </border>
    <border>
      <left/>
      <right/>
      <top/>
      <bottom style="thin">
        <color rgb="FFFDDB4D"/>
      </bottom>
      <diagonal/>
    </border>
    <border>
      <left/>
      <right style="thin">
        <color rgb="FFFDDB4D"/>
      </right>
      <top/>
      <bottom/>
      <diagonal/>
    </border>
    <border>
      <left style="thick">
        <color rgb="FFFDDB4D"/>
      </left>
      <right/>
      <top style="thick">
        <color rgb="FFFDDB4D"/>
      </top>
      <bottom/>
      <diagonal/>
    </border>
    <border>
      <left/>
      <right/>
      <top style="thick">
        <color rgb="FFFDDB4D"/>
      </top>
      <bottom/>
      <diagonal/>
    </border>
    <border>
      <left/>
      <right style="thick">
        <color rgb="FFFDDB4D"/>
      </right>
      <top style="thick">
        <color rgb="FFFDDB4D"/>
      </top>
      <bottom/>
      <diagonal/>
    </border>
    <border>
      <left style="thick">
        <color rgb="FFFDDB4D"/>
      </left>
      <right/>
      <top/>
      <bottom style="thick">
        <color rgb="FFFDDB4D"/>
      </bottom>
      <diagonal/>
    </border>
    <border>
      <left/>
      <right/>
      <top/>
      <bottom style="thick">
        <color rgb="FFFDDB4D"/>
      </bottom>
      <diagonal/>
    </border>
    <border>
      <left/>
      <right style="thick">
        <color rgb="FFFDDB4D"/>
      </right>
      <top/>
      <bottom style="thick">
        <color rgb="FFFDDB4D"/>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57">
    <xf numFmtId="0" fontId="0" fillId="0" borderId="0" xfId="0"/>
    <xf numFmtId="0" fontId="0" fillId="2" borderId="0" xfId="0" applyFill="1"/>
    <xf numFmtId="49" fontId="0" fillId="2" borderId="0" xfId="0" applyNumberFormat="1" applyFill="1" applyAlignment="1">
      <alignment wrapText="1"/>
    </xf>
    <xf numFmtId="0" fontId="0" fillId="2" borderId="0" xfId="0" applyFill="1" applyAlignment="1">
      <alignment wrapText="1"/>
    </xf>
    <xf numFmtId="0" fontId="2" fillId="2" borderId="0" xfId="0" applyFont="1" applyFill="1" applyAlignment="1">
      <alignment vertical="center" wrapText="1"/>
    </xf>
    <xf numFmtId="49" fontId="2" fillId="2" borderId="0" xfId="0" applyNumberFormat="1" applyFont="1" applyFill="1" applyAlignment="1">
      <alignment vertical="center" wrapText="1"/>
    </xf>
    <xf numFmtId="49" fontId="10" fillId="2" borderId="0" xfId="3" applyNumberFormat="1" applyFont="1" applyFill="1" applyAlignment="1">
      <alignment wrapText="1"/>
    </xf>
    <xf numFmtId="0" fontId="11" fillId="2" borderId="0" xfId="0" applyFont="1" applyFill="1" applyAlignment="1">
      <alignment wrapText="1"/>
    </xf>
    <xf numFmtId="49" fontId="11" fillId="2" borderId="0" xfId="0" applyNumberFormat="1" applyFont="1" applyFill="1" applyAlignment="1">
      <alignment wrapText="1"/>
    </xf>
    <xf numFmtId="49" fontId="2" fillId="2" borderId="3" xfId="3" applyNumberFormat="1" applyFont="1" applyFill="1" applyBorder="1" applyAlignment="1">
      <alignment vertical="center" wrapText="1"/>
    </xf>
    <xf numFmtId="0" fontId="0" fillId="2" borderId="4" xfId="0" applyFill="1" applyBorder="1"/>
    <xf numFmtId="0" fontId="0" fillId="2" borderId="5" xfId="0" applyFill="1" applyBorder="1"/>
    <xf numFmtId="49" fontId="12" fillId="2" borderId="0" xfId="0" applyNumberFormat="1" applyFont="1" applyFill="1" applyAlignment="1">
      <alignment horizontal="left" vertical="center" wrapText="1"/>
    </xf>
    <xf numFmtId="0" fontId="7" fillId="3" borderId="1" xfId="0" applyFont="1" applyFill="1" applyBorder="1" applyAlignment="1" applyProtection="1">
      <alignment horizontal="center" vertical="center"/>
      <protection locked="0"/>
    </xf>
    <xf numFmtId="164" fontId="7" fillId="3" borderId="2" xfId="1" applyNumberFormat="1" applyFont="1" applyFill="1" applyBorder="1" applyAlignment="1" applyProtection="1">
      <alignment vertical="center"/>
      <protection locked="0"/>
    </xf>
    <xf numFmtId="0" fontId="7" fillId="3" borderId="2"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9" fillId="3" borderId="0" xfId="3" applyFont="1" applyFill="1" applyAlignment="1" applyProtection="1">
      <alignment horizontal="center" vertical="center" wrapText="1"/>
      <protection locked="0"/>
    </xf>
    <xf numFmtId="49" fontId="10" fillId="2" borderId="4" xfId="3" applyNumberFormat="1" applyFont="1" applyFill="1" applyBorder="1" applyAlignment="1" applyProtection="1">
      <alignment wrapText="1"/>
      <protection locked="0"/>
    </xf>
    <xf numFmtId="49" fontId="10" fillId="2" borderId="0" xfId="3" applyNumberFormat="1" applyFont="1" applyFill="1" applyAlignment="1" applyProtection="1">
      <alignment wrapText="1"/>
      <protection locked="0"/>
    </xf>
    <xf numFmtId="0" fontId="10" fillId="2" borderId="0" xfId="3" applyFont="1" applyFill="1" applyProtection="1">
      <protection locked="0"/>
    </xf>
    <xf numFmtId="0" fontId="10" fillId="2" borderId="0" xfId="3" applyFont="1" applyFill="1" applyAlignment="1" applyProtection="1">
      <alignment wrapText="1"/>
      <protection locked="0"/>
    </xf>
    <xf numFmtId="0" fontId="2" fillId="2" borderId="0" xfId="0" applyFont="1" applyFill="1" applyProtection="1"/>
    <xf numFmtId="0" fontId="2" fillId="0" borderId="0" xfId="0" applyFont="1" applyProtection="1"/>
    <xf numFmtId="2" fontId="2" fillId="2" borderId="0" xfId="0" applyNumberFormat="1" applyFont="1" applyFill="1" applyProtection="1"/>
    <xf numFmtId="164" fontId="2" fillId="2" borderId="0" xfId="1" applyNumberFormat="1" applyFont="1" applyFill="1" applyProtection="1"/>
    <xf numFmtId="164" fontId="2" fillId="2" borderId="0" xfId="0" applyNumberFormat="1" applyFont="1" applyFill="1" applyAlignment="1" applyProtection="1">
      <alignment horizontal="left"/>
    </xf>
    <xf numFmtId="0" fontId="2" fillId="2" borderId="0" xfId="0" applyFont="1" applyFill="1" applyAlignment="1" applyProtection="1">
      <alignment vertical="center"/>
    </xf>
    <xf numFmtId="0" fontId="2" fillId="0" borderId="0" xfId="0" applyFont="1" applyAlignment="1" applyProtection="1">
      <alignment vertical="center"/>
    </xf>
    <xf numFmtId="164" fontId="2" fillId="2" borderId="0" xfId="1" applyNumberFormat="1" applyFont="1" applyFill="1" applyAlignment="1" applyProtection="1">
      <alignment vertical="center"/>
    </xf>
    <xf numFmtId="0" fontId="2" fillId="2" borderId="8" xfId="0" applyFont="1" applyFill="1" applyBorder="1" applyProtection="1"/>
    <xf numFmtId="0" fontId="2" fillId="2" borderId="12" xfId="0" applyFont="1" applyFill="1" applyBorder="1" applyAlignment="1" applyProtection="1">
      <alignment horizontal="left" vertical="center" indent="1"/>
    </xf>
    <xf numFmtId="0" fontId="2" fillId="2" borderId="13" xfId="0" applyFont="1" applyFill="1" applyBorder="1" applyAlignment="1" applyProtection="1">
      <alignment vertical="center"/>
    </xf>
    <xf numFmtId="9" fontId="2" fillId="2" borderId="14" xfId="2" applyFont="1" applyFill="1" applyBorder="1" applyAlignment="1" applyProtection="1">
      <alignment vertical="center"/>
    </xf>
    <xf numFmtId="9" fontId="2" fillId="2" borderId="0" xfId="2" applyFont="1" applyFill="1" applyProtection="1"/>
    <xf numFmtId="0" fontId="2" fillId="2" borderId="7" xfId="0" applyFont="1" applyFill="1" applyBorder="1" applyProtection="1"/>
    <xf numFmtId="9" fontId="2" fillId="2" borderId="7" xfId="2" applyFont="1" applyFill="1" applyBorder="1" applyProtection="1"/>
    <xf numFmtId="0" fontId="6" fillId="2" borderId="9" xfId="0" applyFont="1" applyFill="1" applyBorder="1" applyAlignment="1" applyProtection="1">
      <alignment horizontal="left" vertical="center" indent="1"/>
    </xf>
    <xf numFmtId="0" fontId="6" fillId="2" borderId="10" xfId="0" applyFont="1" applyFill="1" applyBorder="1" applyAlignment="1" applyProtection="1">
      <alignment vertical="center"/>
    </xf>
    <xf numFmtId="44" fontId="6" fillId="2" borderId="11" xfId="0" applyNumberFormat="1" applyFont="1" applyFill="1" applyBorder="1" applyAlignment="1" applyProtection="1">
      <alignment vertical="center"/>
    </xf>
    <xf numFmtId="0" fontId="2" fillId="2" borderId="0" xfId="0" applyFont="1" applyFill="1" applyAlignment="1" applyProtection="1">
      <alignment horizontal="left" vertical="center"/>
    </xf>
    <xf numFmtId="0" fontId="8" fillId="2" borderId="0" xfId="0" applyFont="1" applyFill="1" applyAlignment="1" applyProtection="1">
      <alignment vertical="center"/>
    </xf>
    <xf numFmtId="0" fontId="2" fillId="2" borderId="0" xfId="0" applyFont="1" applyFill="1" applyBorder="1" applyProtection="1"/>
    <xf numFmtId="164" fontId="2" fillId="2" borderId="8" xfId="1" applyNumberFormat="1" applyFont="1" applyFill="1" applyBorder="1" applyAlignment="1" applyProtection="1">
      <alignment vertical="center"/>
    </xf>
    <xf numFmtId="164" fontId="2" fillId="2" borderId="6" xfId="0" applyNumberFormat="1" applyFont="1" applyFill="1" applyBorder="1" applyAlignment="1" applyProtection="1">
      <alignment vertical="center"/>
    </xf>
    <xf numFmtId="164" fontId="2" fillId="2" borderId="0" xfId="0" applyNumberFormat="1" applyFont="1" applyFill="1" applyAlignment="1" applyProtection="1">
      <alignment vertical="center"/>
    </xf>
    <xf numFmtId="164" fontId="2" fillId="2" borderId="8" xfId="1" applyNumberFormat="1" applyFont="1" applyFill="1" applyBorder="1" applyAlignment="1" applyProtection="1">
      <alignment horizontal="left" vertical="center"/>
    </xf>
    <xf numFmtId="165" fontId="2" fillId="2" borderId="8" xfId="2" applyNumberFormat="1" applyFont="1" applyFill="1" applyBorder="1" applyAlignment="1" applyProtection="1">
      <alignment horizontal="right" vertical="center"/>
    </xf>
    <xf numFmtId="165" fontId="2" fillId="2" borderId="6" xfId="0" applyNumberFormat="1" applyFont="1" applyFill="1" applyBorder="1" applyAlignment="1" applyProtection="1">
      <alignment horizontal="right" vertical="center"/>
    </xf>
    <xf numFmtId="0" fontId="3" fillId="2" borderId="0" xfId="0" applyFont="1" applyFill="1" applyAlignment="1" applyProtection="1">
      <alignment horizontal="center"/>
    </xf>
    <xf numFmtId="0" fontId="3" fillId="2" borderId="0" xfId="0" applyFont="1" applyFill="1" applyProtection="1"/>
    <xf numFmtId="0" fontId="3" fillId="2" borderId="8" xfId="0" applyFont="1" applyFill="1" applyBorder="1" applyAlignment="1" applyProtection="1">
      <alignment horizontal="right"/>
    </xf>
    <xf numFmtId="0" fontId="3" fillId="2" borderId="6" xfId="0" applyFont="1" applyFill="1" applyBorder="1" applyAlignment="1" applyProtection="1">
      <alignment horizontal="right"/>
    </xf>
    <xf numFmtId="0" fontId="3" fillId="2" borderId="0" xfId="0" applyFont="1" applyFill="1" applyAlignment="1" applyProtection="1">
      <alignment horizontal="right"/>
    </xf>
    <xf numFmtId="0" fontId="13" fillId="2" borderId="0" xfId="0" applyFont="1" applyFill="1" applyAlignment="1" applyProtection="1">
      <alignment vertical="center"/>
    </xf>
    <xf numFmtId="0" fontId="13" fillId="2" borderId="0" xfId="0" applyFont="1" applyFill="1" applyProtection="1"/>
    <xf numFmtId="0" fontId="14" fillId="2" borderId="0" xfId="0" applyFont="1" applyFill="1" applyProtection="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DDB4D"/>
      <color rgb="FF194056"/>
      <color rgb="FFBDD4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1023937</xdr:colOff>
      <xdr:row>0</xdr:row>
      <xdr:rowOff>0</xdr:rowOff>
    </xdr:from>
    <xdr:to>
      <xdr:col>17</xdr:col>
      <xdr:colOff>566738</xdr:colOff>
      <xdr:row>3</xdr:row>
      <xdr:rowOff>128587</xdr:rowOff>
    </xdr:to>
    <xdr:sp macro="" textlink="">
      <xdr:nvSpPr>
        <xdr:cNvPr id="2" name="TextBox 1">
          <a:extLst>
            <a:ext uri="{FF2B5EF4-FFF2-40B4-BE49-F238E27FC236}">
              <a16:creationId xmlns:a16="http://schemas.microsoft.com/office/drawing/2014/main" id="{AF8FCCA9-3F62-43D1-8A24-60861B21053C}"/>
            </a:ext>
          </a:extLst>
        </xdr:cNvPr>
        <xdr:cNvSpPr txBox="1"/>
      </xdr:nvSpPr>
      <xdr:spPr>
        <a:xfrm>
          <a:off x="1671637" y="0"/>
          <a:ext cx="12544426" cy="657225"/>
        </a:xfrm>
        <a:prstGeom prst="rect">
          <a:avLst/>
        </a:prstGeom>
        <a:solidFill>
          <a:srgbClr val="19405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4400">
              <a:solidFill>
                <a:schemeClr val="bg1"/>
              </a:solidFill>
              <a:latin typeface="Unica One" panose="02000506000000020004" pitchFamily="2" charset="0"/>
            </a:rPr>
            <a:t>THE</a:t>
          </a:r>
          <a:r>
            <a:rPr lang="en-AU" sz="4400" baseline="0">
              <a:solidFill>
                <a:schemeClr val="bg1"/>
              </a:solidFill>
              <a:latin typeface="Unica One" panose="02000506000000020004" pitchFamily="2" charset="0"/>
            </a:rPr>
            <a:t> $ VALUE OF CREATING POSITIVE &amp; INCLUSIVE CULTURE</a:t>
          </a:r>
          <a:endParaRPr lang="en-AU" sz="4400">
            <a:solidFill>
              <a:schemeClr val="bg1"/>
            </a:solidFill>
            <a:latin typeface="Unica One" panose="02000506000000020004" pitchFamily="2" charset="0"/>
          </a:endParaRPr>
        </a:p>
      </xdr:txBody>
    </xdr:sp>
    <xdr:clientData/>
  </xdr:twoCellAnchor>
  <xdr:twoCellAnchor>
    <xdr:from>
      <xdr:col>0</xdr:col>
      <xdr:colOff>323848</xdr:colOff>
      <xdr:row>4</xdr:row>
      <xdr:rowOff>76201</xdr:rowOff>
    </xdr:from>
    <xdr:to>
      <xdr:col>14</xdr:col>
      <xdr:colOff>442913</xdr:colOff>
      <xdr:row>9</xdr:row>
      <xdr:rowOff>9528</xdr:rowOff>
    </xdr:to>
    <xdr:sp macro="" textlink="">
      <xdr:nvSpPr>
        <xdr:cNvPr id="3" name="TextBox 2">
          <a:extLst>
            <a:ext uri="{FF2B5EF4-FFF2-40B4-BE49-F238E27FC236}">
              <a16:creationId xmlns:a16="http://schemas.microsoft.com/office/drawing/2014/main" id="{05547DC2-4353-47FB-BAFA-27580C780424}"/>
            </a:ext>
          </a:extLst>
        </xdr:cNvPr>
        <xdr:cNvSpPr txBox="1"/>
      </xdr:nvSpPr>
      <xdr:spPr>
        <a:xfrm>
          <a:off x="323848" y="781051"/>
          <a:ext cx="14225590" cy="952502"/>
        </a:xfrm>
        <a:prstGeom prst="rect">
          <a:avLst/>
        </a:prstGeom>
        <a:solidFill>
          <a:srgbClr val="19405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50000"/>
            </a:lnSpc>
            <a:spcBef>
              <a:spcPts val="300"/>
            </a:spcBef>
          </a:pPr>
          <a:r>
            <a:rPr lang="en-AU" sz="1100" normalizeH="0" baseline="0">
              <a:solidFill>
                <a:schemeClr val="bg1"/>
              </a:solidFill>
              <a:effectLst/>
              <a:latin typeface="Arial Nova Light" panose="020B0304020202020204" pitchFamily="34" charset="0"/>
              <a:ea typeface="+mn-ea"/>
              <a:cs typeface="+mn-cs"/>
            </a:rPr>
            <a:t>Workplace culture is far from a fluffy HR concept; as Peter Drucker noted </a:t>
          </a:r>
          <a:r>
            <a:rPr lang="en-AU" sz="1100" b="1" normalizeH="0" baseline="0">
              <a:solidFill>
                <a:schemeClr val="bg1"/>
              </a:solidFill>
              <a:effectLst/>
              <a:latin typeface="Arial Nova Light" panose="020B0304020202020204" pitchFamily="34" charset="0"/>
              <a:ea typeface="+mn-ea"/>
              <a:cs typeface="+mn-cs"/>
            </a:rPr>
            <a:t>'culture eats strategy for breakfast</a:t>
          </a:r>
          <a:r>
            <a:rPr lang="en-AU" sz="1100" normalizeH="0" baseline="0">
              <a:solidFill>
                <a:schemeClr val="bg1"/>
              </a:solidFill>
              <a:effectLst/>
              <a:latin typeface="Arial Nova Light" panose="020B0304020202020204" pitchFamily="34" charset="0"/>
              <a:ea typeface="+mn-ea"/>
              <a:cs typeface="+mn-cs"/>
            </a:rPr>
            <a:t>'. </a:t>
          </a:r>
          <a:r>
            <a:rPr lang="en-AU" sz="1100" normalizeH="0" baseline="0">
              <a:solidFill>
                <a:schemeClr val="bg1"/>
              </a:solidFill>
              <a:latin typeface="Arial Nova Light" panose="020B0304020202020204" pitchFamily="34" charset="0"/>
            </a:rPr>
            <a:t>Positive &amp; inclusive workplace cultures breed engaged employees and the flow on effects of having a truly engaged workforce are incredibly valuable! </a:t>
          </a:r>
          <a:r>
            <a:rPr lang="en-AU" sz="1100" b="1">
              <a:solidFill>
                <a:schemeClr val="bg1"/>
              </a:solidFill>
              <a:effectLst/>
              <a:latin typeface="Arial Nova Light" panose="020B0304020202020204" pitchFamily="34" charset="0"/>
              <a:ea typeface="+mn-ea"/>
              <a:cs typeface="+mn-cs"/>
            </a:rPr>
            <a:t>A</a:t>
          </a:r>
          <a:r>
            <a:rPr lang="en-AU" sz="1100" b="1" baseline="0">
              <a:solidFill>
                <a:schemeClr val="bg1"/>
              </a:solidFill>
              <a:effectLst/>
              <a:latin typeface="Arial Nova Light" panose="020B0304020202020204" pitchFamily="34" charset="0"/>
              <a:ea typeface="+mn-ea"/>
              <a:cs typeface="+mn-cs"/>
            </a:rPr>
            <a:t> great workplace culture isn't a 'nice' to have, it's a MUST have!</a:t>
          </a:r>
        </a:p>
      </xdr:txBody>
    </xdr:sp>
    <xdr:clientData/>
  </xdr:twoCellAnchor>
  <xdr:twoCellAnchor>
    <xdr:from>
      <xdr:col>0</xdr:col>
      <xdr:colOff>328613</xdr:colOff>
      <xdr:row>8</xdr:row>
      <xdr:rowOff>119063</xdr:rowOff>
    </xdr:from>
    <xdr:to>
      <xdr:col>14</xdr:col>
      <xdr:colOff>376238</xdr:colOff>
      <xdr:row>9</xdr:row>
      <xdr:rowOff>171450</xdr:rowOff>
    </xdr:to>
    <xdr:sp macro="" textlink="">
      <xdr:nvSpPr>
        <xdr:cNvPr id="9" name="TextBox 8">
          <a:extLst>
            <a:ext uri="{FF2B5EF4-FFF2-40B4-BE49-F238E27FC236}">
              <a16:creationId xmlns:a16="http://schemas.microsoft.com/office/drawing/2014/main" id="{95216A30-E117-488A-86E3-31D30535ADE5}"/>
            </a:ext>
          </a:extLst>
        </xdr:cNvPr>
        <xdr:cNvSpPr txBox="1"/>
      </xdr:nvSpPr>
      <xdr:spPr>
        <a:xfrm>
          <a:off x="328613" y="1528763"/>
          <a:ext cx="14154150" cy="366712"/>
        </a:xfrm>
        <a:prstGeom prst="rect">
          <a:avLst/>
        </a:prstGeom>
        <a:solidFill>
          <a:srgbClr val="19405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bg1"/>
              </a:solidFill>
              <a:effectLst/>
              <a:latin typeface="Arial Nova Light" panose="020B0304020202020204" pitchFamily="34" charset="0"/>
              <a:ea typeface="+mn-ea"/>
              <a:cs typeface="+mn-cs"/>
            </a:rPr>
            <a:t>Add your data into the yellow cells below</a:t>
          </a:r>
          <a:r>
            <a:rPr lang="en-AU" sz="1100" b="1" baseline="0">
              <a:solidFill>
                <a:schemeClr val="bg1"/>
              </a:solidFill>
              <a:effectLst/>
              <a:latin typeface="Arial Nova Light" panose="020B0304020202020204" pitchFamily="34" charset="0"/>
              <a:ea typeface="+mn-ea"/>
              <a:cs typeface="+mn-cs"/>
            </a:rPr>
            <a:t> to calculate </a:t>
          </a:r>
          <a:r>
            <a:rPr lang="en-AU" sz="1100" b="1">
              <a:solidFill>
                <a:schemeClr val="bg1"/>
              </a:solidFill>
              <a:effectLst/>
              <a:latin typeface="Arial Nova Light" panose="020B0304020202020204" pitchFamily="34" charset="0"/>
              <a:ea typeface="+mn-ea"/>
              <a:cs typeface="+mn-cs"/>
            </a:rPr>
            <a:t>how much financial value shifting your culture from blah to brilliant could add to your business in just 12 months.</a:t>
          </a:r>
          <a:endParaRPr lang="en-AU">
            <a:solidFill>
              <a:schemeClr val="bg1"/>
            </a:solidFill>
            <a:effectLst/>
            <a:latin typeface="Arial Nova Light" panose="020B0304020202020204" pitchFamily="34" charset="0"/>
          </a:endParaRP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900113</xdr:colOff>
      <xdr:row>1</xdr:row>
      <xdr:rowOff>71437</xdr:rowOff>
    </xdr:from>
    <xdr:to>
      <xdr:col>0</xdr:col>
      <xdr:colOff>900113</xdr:colOff>
      <xdr:row>5</xdr:row>
      <xdr:rowOff>95250</xdr:rowOff>
    </xdr:to>
    <xdr:cxnSp macro="">
      <xdr:nvCxnSpPr>
        <xdr:cNvPr id="3" name="Straight Connector 2">
          <a:extLst>
            <a:ext uri="{FF2B5EF4-FFF2-40B4-BE49-F238E27FC236}">
              <a16:creationId xmlns:a16="http://schemas.microsoft.com/office/drawing/2014/main" id="{4CCD1B49-8FBB-4261-968E-830D4F4F03D0}"/>
            </a:ext>
          </a:extLst>
        </xdr:cNvPr>
        <xdr:cNvCxnSpPr/>
      </xdr:nvCxnSpPr>
      <xdr:spPr>
        <a:xfrm>
          <a:off x="900113" y="276225"/>
          <a:ext cx="0" cy="3348038"/>
        </a:xfrm>
        <a:prstGeom prst="line">
          <a:avLst/>
        </a:prstGeom>
        <a:ln w="12700">
          <a:solidFill>
            <a:srgbClr val="FDDB4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890588</xdr:colOff>
      <xdr:row>1</xdr:row>
      <xdr:rowOff>90487</xdr:rowOff>
    </xdr:from>
    <xdr:to>
      <xdr:col>2</xdr:col>
      <xdr:colOff>890588</xdr:colOff>
      <xdr:row>5</xdr:row>
      <xdr:rowOff>109536</xdr:rowOff>
    </xdr:to>
    <xdr:cxnSp macro="">
      <xdr:nvCxnSpPr>
        <xdr:cNvPr id="4" name="Straight Connector 3">
          <a:extLst>
            <a:ext uri="{FF2B5EF4-FFF2-40B4-BE49-F238E27FC236}">
              <a16:creationId xmlns:a16="http://schemas.microsoft.com/office/drawing/2014/main" id="{612C2672-BF85-467C-9C3C-EF0182D8223E}"/>
            </a:ext>
          </a:extLst>
        </xdr:cNvPr>
        <xdr:cNvCxnSpPr/>
      </xdr:nvCxnSpPr>
      <xdr:spPr>
        <a:xfrm>
          <a:off x="7834313" y="295275"/>
          <a:ext cx="0" cy="3343274"/>
        </a:xfrm>
        <a:prstGeom prst="line">
          <a:avLst/>
        </a:prstGeom>
        <a:ln w="12700">
          <a:solidFill>
            <a:srgbClr val="FDDB4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900113</xdr:colOff>
      <xdr:row>6</xdr:row>
      <xdr:rowOff>52393</xdr:rowOff>
    </xdr:from>
    <xdr:to>
      <xdr:col>0</xdr:col>
      <xdr:colOff>900113</xdr:colOff>
      <xdr:row>10</xdr:row>
      <xdr:rowOff>76200</xdr:rowOff>
    </xdr:to>
    <xdr:cxnSp macro="">
      <xdr:nvCxnSpPr>
        <xdr:cNvPr id="8" name="Straight Connector 7">
          <a:extLst>
            <a:ext uri="{FF2B5EF4-FFF2-40B4-BE49-F238E27FC236}">
              <a16:creationId xmlns:a16="http://schemas.microsoft.com/office/drawing/2014/main" id="{E6CD0448-DF42-419C-B54F-51F2D0C3FAD0}"/>
            </a:ext>
          </a:extLst>
        </xdr:cNvPr>
        <xdr:cNvCxnSpPr/>
      </xdr:nvCxnSpPr>
      <xdr:spPr>
        <a:xfrm>
          <a:off x="900113" y="3886206"/>
          <a:ext cx="0" cy="2871782"/>
        </a:xfrm>
        <a:prstGeom prst="line">
          <a:avLst/>
        </a:prstGeom>
        <a:ln w="12700">
          <a:solidFill>
            <a:srgbClr val="FDDB4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890588</xdr:colOff>
      <xdr:row>6</xdr:row>
      <xdr:rowOff>38105</xdr:rowOff>
    </xdr:from>
    <xdr:to>
      <xdr:col>2</xdr:col>
      <xdr:colOff>890588</xdr:colOff>
      <xdr:row>10</xdr:row>
      <xdr:rowOff>61912</xdr:rowOff>
    </xdr:to>
    <xdr:cxnSp macro="">
      <xdr:nvCxnSpPr>
        <xdr:cNvPr id="10" name="Straight Connector 9">
          <a:extLst>
            <a:ext uri="{FF2B5EF4-FFF2-40B4-BE49-F238E27FC236}">
              <a16:creationId xmlns:a16="http://schemas.microsoft.com/office/drawing/2014/main" id="{3769333C-3597-4FC2-8009-086FAB1F1138}"/>
            </a:ext>
          </a:extLst>
        </xdr:cNvPr>
        <xdr:cNvCxnSpPr/>
      </xdr:nvCxnSpPr>
      <xdr:spPr>
        <a:xfrm>
          <a:off x="7834313" y="3948118"/>
          <a:ext cx="0" cy="2871782"/>
        </a:xfrm>
        <a:prstGeom prst="line">
          <a:avLst/>
        </a:prstGeom>
        <a:ln w="12700">
          <a:solidFill>
            <a:srgbClr val="FDDB4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900113</xdr:colOff>
      <xdr:row>11</xdr:row>
      <xdr:rowOff>80971</xdr:rowOff>
    </xdr:from>
    <xdr:to>
      <xdr:col>0</xdr:col>
      <xdr:colOff>900113</xdr:colOff>
      <xdr:row>15</xdr:row>
      <xdr:rowOff>114300</xdr:rowOff>
    </xdr:to>
    <xdr:cxnSp macro="">
      <xdr:nvCxnSpPr>
        <xdr:cNvPr id="11" name="Straight Connector 10">
          <a:extLst>
            <a:ext uri="{FF2B5EF4-FFF2-40B4-BE49-F238E27FC236}">
              <a16:creationId xmlns:a16="http://schemas.microsoft.com/office/drawing/2014/main" id="{560D0815-F75C-415C-905B-85A9A81861A6}"/>
            </a:ext>
          </a:extLst>
        </xdr:cNvPr>
        <xdr:cNvCxnSpPr/>
      </xdr:nvCxnSpPr>
      <xdr:spPr>
        <a:xfrm>
          <a:off x="900113" y="7305684"/>
          <a:ext cx="0" cy="3128954"/>
        </a:xfrm>
        <a:prstGeom prst="line">
          <a:avLst/>
        </a:prstGeom>
        <a:ln w="12700">
          <a:solidFill>
            <a:srgbClr val="FDDB4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885826</xdr:colOff>
      <xdr:row>11</xdr:row>
      <xdr:rowOff>14293</xdr:rowOff>
    </xdr:from>
    <xdr:to>
      <xdr:col>2</xdr:col>
      <xdr:colOff>885826</xdr:colOff>
      <xdr:row>17</xdr:row>
      <xdr:rowOff>61909</xdr:rowOff>
    </xdr:to>
    <xdr:cxnSp macro="">
      <xdr:nvCxnSpPr>
        <xdr:cNvPr id="13" name="Straight Connector 12">
          <a:extLst>
            <a:ext uri="{FF2B5EF4-FFF2-40B4-BE49-F238E27FC236}">
              <a16:creationId xmlns:a16="http://schemas.microsoft.com/office/drawing/2014/main" id="{A39B5FD7-7E2A-4046-99D8-8ADA2DF13885}"/>
            </a:ext>
          </a:extLst>
        </xdr:cNvPr>
        <xdr:cNvCxnSpPr/>
      </xdr:nvCxnSpPr>
      <xdr:spPr>
        <a:xfrm>
          <a:off x="7829551" y="7362831"/>
          <a:ext cx="0" cy="3505191"/>
        </a:xfrm>
        <a:prstGeom prst="line">
          <a:avLst/>
        </a:prstGeom>
        <a:ln w="12700">
          <a:solidFill>
            <a:srgbClr val="FDDB4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904876</xdr:colOff>
      <xdr:row>18</xdr:row>
      <xdr:rowOff>9</xdr:rowOff>
    </xdr:from>
    <xdr:to>
      <xdr:col>0</xdr:col>
      <xdr:colOff>904876</xdr:colOff>
      <xdr:row>22</xdr:row>
      <xdr:rowOff>114300</xdr:rowOff>
    </xdr:to>
    <xdr:cxnSp macro="">
      <xdr:nvCxnSpPr>
        <xdr:cNvPr id="15" name="Straight Connector 14">
          <a:extLst>
            <a:ext uri="{FF2B5EF4-FFF2-40B4-BE49-F238E27FC236}">
              <a16:creationId xmlns:a16="http://schemas.microsoft.com/office/drawing/2014/main" id="{91B233BC-D11E-421B-8B90-B14B7992CC96}"/>
            </a:ext>
          </a:extLst>
        </xdr:cNvPr>
        <xdr:cNvCxnSpPr/>
      </xdr:nvCxnSpPr>
      <xdr:spPr>
        <a:xfrm>
          <a:off x="904876" y="11249034"/>
          <a:ext cx="0" cy="3967154"/>
        </a:xfrm>
        <a:prstGeom prst="line">
          <a:avLst/>
        </a:prstGeom>
        <a:ln w="12700">
          <a:solidFill>
            <a:srgbClr val="FDDB4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895353</xdr:colOff>
      <xdr:row>17</xdr:row>
      <xdr:rowOff>438159</xdr:rowOff>
    </xdr:from>
    <xdr:to>
      <xdr:col>2</xdr:col>
      <xdr:colOff>895353</xdr:colOff>
      <xdr:row>22</xdr:row>
      <xdr:rowOff>109538</xdr:rowOff>
    </xdr:to>
    <xdr:cxnSp macro="">
      <xdr:nvCxnSpPr>
        <xdr:cNvPr id="17" name="Straight Connector 16">
          <a:extLst>
            <a:ext uri="{FF2B5EF4-FFF2-40B4-BE49-F238E27FC236}">
              <a16:creationId xmlns:a16="http://schemas.microsoft.com/office/drawing/2014/main" id="{52F0AB1C-4A41-4212-A3D9-0B28C46DE283}"/>
            </a:ext>
          </a:extLst>
        </xdr:cNvPr>
        <xdr:cNvCxnSpPr/>
      </xdr:nvCxnSpPr>
      <xdr:spPr>
        <a:xfrm>
          <a:off x="7839078" y="11244272"/>
          <a:ext cx="0" cy="3967154"/>
        </a:xfrm>
        <a:prstGeom prst="line">
          <a:avLst/>
        </a:prstGeom>
        <a:ln w="12700">
          <a:solidFill>
            <a:srgbClr val="FDDB4D"/>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hrdive.com/news/poor-employee-engagement-drives-up-unplanned-absences/544732/" TargetMode="External"/><Relationship Id="rId13" Type="http://schemas.openxmlformats.org/officeDocument/2006/relationships/hyperlink" Target="https://www.safeworkaustralia.gov.au/topic/mental-health" TargetMode="External"/><Relationship Id="rId18" Type="http://schemas.openxmlformats.org/officeDocument/2006/relationships/printerSettings" Target="../printerSettings/printerSettings2.bin"/><Relationship Id="rId3" Type="http://schemas.openxmlformats.org/officeDocument/2006/relationships/hyperlink" Target="https://www.forbes.com/sites/johnhall/2019/05/09/the-cost-of-turnover-can-kill-your-business-and-make-things-less-fun/" TargetMode="External"/><Relationship Id="rId7" Type="http://schemas.openxmlformats.org/officeDocument/2006/relationships/hyperlink" Target="https://www.ehstoday.com/safety/article/21919203/how-engaged-workers-are-safe-employees" TargetMode="External"/><Relationship Id="rId12" Type="http://schemas.openxmlformats.org/officeDocument/2006/relationships/hyperlink" Target="https://www.forbes.com/sites/danpontefract/2017/05/25/if-culture-comes-first-performance-will-follow/" TargetMode="External"/><Relationship Id="rId17" Type="http://schemas.openxmlformats.org/officeDocument/2006/relationships/hyperlink" Target="https://inside.6q.io/employee-engagement-affects-customer-service/" TargetMode="External"/><Relationship Id="rId2" Type="http://schemas.openxmlformats.org/officeDocument/2006/relationships/hyperlink" Target="https://www.gallup.com/workplace/236927/employee-engagement-drives-growth.aspx" TargetMode="External"/><Relationship Id="rId16" Type="http://schemas.openxmlformats.org/officeDocument/2006/relationships/hyperlink" Target="https://www.forbes.com/sites/kevinkruse/2014/01/07/employee-engagement-the-wonder-drug-for-customer-satisfaction/" TargetMode="External"/><Relationship Id="rId1" Type="http://schemas.openxmlformats.org/officeDocument/2006/relationships/hyperlink" Target="https://home.kpmg/au/en/home/insights/2016/12/organisational-culture-productivity-for-success.html" TargetMode="External"/><Relationship Id="rId6" Type="http://schemas.openxmlformats.org/officeDocument/2006/relationships/hyperlink" Target="https://insync.com.au/insights/impact-of-employee-engagement-on-safety/" TargetMode="External"/><Relationship Id="rId11" Type="http://schemas.openxmlformats.org/officeDocument/2006/relationships/hyperlink" Target="https://www.cio.com/article/3075845/understanding-your-culture-roi.html" TargetMode="External"/><Relationship Id="rId5" Type="http://schemas.openxmlformats.org/officeDocument/2006/relationships/hyperlink" Target="https://www.totalsafety.com/insights/why-employee-engagement-is-a-key-factor-in-overall-workplace-safety/" TargetMode="External"/><Relationship Id="rId15" Type="http://schemas.openxmlformats.org/officeDocument/2006/relationships/hyperlink" Target="https://innovationmanagement.se/2019/05/23/willing-to-innovate-start-with-improving-on-culture/" TargetMode="External"/><Relationship Id="rId10" Type="http://schemas.openxmlformats.org/officeDocument/2006/relationships/hyperlink" Target="https://www.insidehr.com.au/measure-roi-culture-change/" TargetMode="External"/><Relationship Id="rId19" Type="http://schemas.openxmlformats.org/officeDocument/2006/relationships/drawing" Target="../drawings/drawing2.xml"/><Relationship Id="rId4" Type="http://schemas.openxmlformats.org/officeDocument/2006/relationships/hyperlink" Target="https://www.thebalancecareers.com/the-high-cost-of-high-employee-turnover-2276010" TargetMode="External"/><Relationship Id="rId9" Type="http://schemas.openxmlformats.org/officeDocument/2006/relationships/hyperlink" Target="https://www.forbes.com/sites/nazbeheshti/2019/01/16/10-timely-statistics-about-the-connection-between-employee-engagement-and-wellness/" TargetMode="External"/><Relationship Id="rId14" Type="http://schemas.openxmlformats.org/officeDocument/2006/relationships/hyperlink" Target="https://www.researchgate.net/publication/322581379_THE_ORGANIZATIONAL_CULTURE_AS_A_SUPPORT_OF_INNOVATION_PROCES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73079-62EB-4DF8-A878-7A8C9537133F}">
  <dimension ref="A1:AP608"/>
  <sheetViews>
    <sheetView tabSelected="1" workbookViewId="0">
      <selection activeCell="C11" sqref="C11"/>
    </sheetView>
  </sheetViews>
  <sheetFormatPr defaultColWidth="9" defaultRowHeight="13.9" x14ac:dyDescent="0.4"/>
  <cols>
    <col min="1" max="1" width="9" style="23"/>
    <col min="2" max="2" width="28.3984375" style="23" bestFit="1" customWidth="1"/>
    <col min="3" max="3" width="12" style="23" customWidth="1"/>
    <col min="4" max="4" width="16.73046875" style="23" bestFit="1" customWidth="1"/>
    <col min="5" max="5" width="9" style="23"/>
    <col min="6" max="6" width="27.3984375" style="23" hidden="1" customWidth="1"/>
    <col min="7" max="7" width="15.59765625" style="23" hidden="1" customWidth="1"/>
    <col min="8" max="9" width="0" style="23" hidden="1" customWidth="1"/>
    <col min="10" max="10" width="43" style="23" customWidth="1"/>
    <col min="11" max="12" width="15.59765625" style="23" customWidth="1"/>
    <col min="13" max="13" width="20.59765625" style="23" customWidth="1"/>
    <col min="14" max="14" width="37" style="23" customWidth="1"/>
    <col min="15" max="16384" width="9" style="23"/>
  </cols>
  <sheetData>
    <row r="1" spans="1:42" x14ac:dyDescent="0.4">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row>
    <row r="2" spans="1:42" x14ac:dyDescent="0.4">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row>
    <row r="3" spans="1:42" x14ac:dyDescent="0.4">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row>
    <row r="4" spans="1:42" x14ac:dyDescent="0.4">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row>
    <row r="5" spans="1:42" x14ac:dyDescent="0.4">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row>
    <row r="6" spans="1:42"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x14ac:dyDescent="0.4">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row>
    <row r="8" spans="1:42" x14ac:dyDescent="0.4">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ht="24.75" customHeight="1" x14ac:dyDescent="0.4">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ht="46.5" customHeight="1" x14ac:dyDescent="0.4">
      <c r="A10" s="22"/>
      <c r="B10" s="49"/>
      <c r="C10" s="49" t="s">
        <v>6</v>
      </c>
      <c r="D10" s="49" t="s">
        <v>7</v>
      </c>
      <c r="E10" s="22"/>
      <c r="F10" s="50" t="s">
        <v>4</v>
      </c>
      <c r="G10" s="22"/>
      <c r="H10" s="22"/>
      <c r="I10" s="22"/>
      <c r="J10" s="50" t="s">
        <v>12</v>
      </c>
      <c r="K10" s="51" t="s">
        <v>26</v>
      </c>
      <c r="L10" s="52" t="s">
        <v>13</v>
      </c>
      <c r="M10" s="53" t="s">
        <v>27</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row>
    <row r="11" spans="1:42" ht="24" customHeight="1" x14ac:dyDescent="0.4">
      <c r="A11" s="22"/>
      <c r="B11" s="40" t="s">
        <v>0</v>
      </c>
      <c r="C11" s="13"/>
      <c r="D11" s="13"/>
      <c r="E11" s="22"/>
      <c r="F11" s="22" t="s">
        <v>5</v>
      </c>
      <c r="G11" s="22" t="e">
        <f>AVERAGE(C11:D11)</f>
        <v>#DIV/0!</v>
      </c>
      <c r="H11" s="22"/>
      <c r="I11" s="22"/>
      <c r="J11" s="27" t="s">
        <v>60</v>
      </c>
      <c r="K11" s="47" t="e">
        <f>G15</f>
        <v>#DIV/0!</v>
      </c>
      <c r="L11" s="48" t="e">
        <f>G16/G11</f>
        <v>#DIV/0!</v>
      </c>
      <c r="M11" s="29" t="e">
        <f>G18-G19</f>
        <v>#DIV/0!</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row>
    <row r="12" spans="1:42" ht="24" customHeight="1" x14ac:dyDescent="0.4">
      <c r="A12" s="22"/>
      <c r="B12" s="40" t="s">
        <v>1</v>
      </c>
      <c r="C12" s="41"/>
      <c r="D12" s="14"/>
      <c r="E12" s="22"/>
      <c r="F12" s="22" t="s">
        <v>11</v>
      </c>
      <c r="G12" s="25" t="e">
        <f>D12/G11</f>
        <v>#DIV/0!</v>
      </c>
      <c r="H12" s="25" t="e">
        <f>(G12/40)/5</f>
        <v>#DIV/0!</v>
      </c>
      <c r="I12" s="22"/>
      <c r="J12" s="27" t="s">
        <v>61</v>
      </c>
      <c r="K12" s="46">
        <f>D13</f>
        <v>0</v>
      </c>
      <c r="L12" s="44">
        <f>K12*(1+2%)</f>
        <v>0</v>
      </c>
      <c r="M12" s="45">
        <f>L12-K12</f>
        <v>0</v>
      </c>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row>
    <row r="13" spans="1:42" ht="24" customHeight="1" x14ac:dyDescent="0.4">
      <c r="A13" s="22"/>
      <c r="B13" s="40" t="s">
        <v>2</v>
      </c>
      <c r="C13" s="41"/>
      <c r="D13" s="14"/>
      <c r="E13" s="22"/>
      <c r="F13" s="22" t="s">
        <v>8</v>
      </c>
      <c r="G13" s="25" t="e">
        <f>D13/G11</f>
        <v>#DIV/0!</v>
      </c>
      <c r="H13" s="22"/>
      <c r="I13" s="22"/>
      <c r="J13" s="27" t="s">
        <v>62</v>
      </c>
      <c r="K13" s="43" t="e">
        <f>G25</f>
        <v>#DIV/0!</v>
      </c>
      <c r="L13" s="44" t="e">
        <f>K13*(1-2%)</f>
        <v>#DIV/0!</v>
      </c>
      <c r="M13" s="45" t="e">
        <f>G25-G26</f>
        <v>#DIV/0!</v>
      </c>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row>
    <row r="14" spans="1:42" ht="24" customHeight="1" thickBot="1" x14ac:dyDescent="0.45">
      <c r="A14" s="22"/>
      <c r="B14" s="40" t="s">
        <v>3</v>
      </c>
      <c r="C14" s="41"/>
      <c r="D14" s="15"/>
      <c r="E14" s="22"/>
      <c r="F14" s="22"/>
      <c r="G14" s="22"/>
      <c r="H14" s="22"/>
      <c r="I14" s="22"/>
      <c r="J14" s="42"/>
      <c r="K14" s="42"/>
      <c r="L14" s="42"/>
      <c r="M14" s="4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row>
    <row r="15" spans="1:42" ht="24" customHeight="1" thickTop="1" x14ac:dyDescent="0.4">
      <c r="A15" s="22"/>
      <c r="B15" s="40" t="s">
        <v>16</v>
      </c>
      <c r="C15" s="41"/>
      <c r="D15" s="16"/>
      <c r="E15" s="30"/>
      <c r="F15" s="35" t="s">
        <v>20</v>
      </c>
      <c r="G15" s="36" t="e">
        <f>D14/G11</f>
        <v>#DIV/0!</v>
      </c>
      <c r="H15" s="35"/>
      <c r="I15" s="35"/>
      <c r="J15" s="37" t="s">
        <v>25</v>
      </c>
      <c r="K15" s="38"/>
      <c r="L15" s="38"/>
      <c r="M15" s="39" t="e">
        <f>M11+M12+M13</f>
        <v>#DIV/0!</v>
      </c>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row>
    <row r="16" spans="1:42" ht="24.4" customHeight="1" thickBot="1" x14ac:dyDescent="0.45">
      <c r="A16" s="22"/>
      <c r="B16" s="22"/>
      <c r="C16" s="22"/>
      <c r="D16" s="22"/>
      <c r="E16" s="30"/>
      <c r="F16" s="22" t="s">
        <v>17</v>
      </c>
      <c r="G16" s="22">
        <f>D14*(1-2%)</f>
        <v>0</v>
      </c>
      <c r="H16" s="22"/>
      <c r="I16" s="22"/>
      <c r="J16" s="31" t="s">
        <v>63</v>
      </c>
      <c r="K16" s="32"/>
      <c r="L16" s="32"/>
      <c r="M16" s="33" t="e">
        <f>M15/30000</f>
        <v>#DIV/0!</v>
      </c>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row>
    <row r="17" spans="1:42" ht="14.25" thickTop="1" x14ac:dyDescent="0.4">
      <c r="A17" s="22"/>
      <c r="B17" s="22"/>
      <c r="C17" s="22"/>
      <c r="D17" s="22"/>
      <c r="E17" s="22"/>
      <c r="F17" s="22" t="s">
        <v>18</v>
      </c>
      <c r="G17" s="34" t="e">
        <f>G16/G11</f>
        <v>#DIV/0!</v>
      </c>
      <c r="H17" s="22"/>
      <c r="I17" s="22"/>
      <c r="J17" s="56" t="s">
        <v>64</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row>
    <row r="18" spans="1:42" x14ac:dyDescent="0.4">
      <c r="A18" s="22"/>
      <c r="B18" s="22"/>
      <c r="C18" s="22"/>
      <c r="D18" s="22"/>
      <c r="E18" s="22"/>
      <c r="F18" s="22" t="s">
        <v>21</v>
      </c>
      <c r="G18" s="25" t="e">
        <f>(G12*D14)*0.5</f>
        <v>#DIV/0!</v>
      </c>
      <c r="H18" s="22"/>
      <c r="I18" s="22"/>
      <c r="J18" s="55"/>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row>
    <row r="19" spans="1:42" s="28" customFormat="1" ht="34.9" customHeight="1" x14ac:dyDescent="0.45">
      <c r="A19" s="27"/>
      <c r="B19" s="54"/>
      <c r="C19" s="27"/>
      <c r="D19" s="27"/>
      <c r="E19" s="27"/>
      <c r="F19" s="27" t="s">
        <v>19</v>
      </c>
      <c r="G19" s="29" t="e">
        <f>(G12*G16)*0.5</f>
        <v>#DIV/0!</v>
      </c>
      <c r="H19" s="27"/>
      <c r="I19" s="27"/>
      <c r="J19" s="27"/>
      <c r="K19" s="27"/>
      <c r="L19" s="27"/>
      <c r="M19" s="27"/>
      <c r="N19" s="17" t="s">
        <v>59</v>
      </c>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row>
    <row r="20" spans="1:42" x14ac:dyDescent="0.4">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row>
    <row r="21" spans="1:42" x14ac:dyDescent="0.4">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row>
    <row r="22" spans="1:42" x14ac:dyDescent="0.4">
      <c r="A22" s="22"/>
      <c r="B22" s="22"/>
      <c r="C22" s="22"/>
      <c r="D22" s="22"/>
      <c r="E22" s="22"/>
      <c r="F22" s="22" t="s">
        <v>9</v>
      </c>
      <c r="G22" s="24" t="e">
        <f>D15/G11</f>
        <v>#DIV/0!</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row>
    <row r="23" spans="1:42" x14ac:dyDescent="0.4">
      <c r="A23" s="22"/>
      <c r="B23" s="22"/>
      <c r="C23" s="22"/>
      <c r="D23" s="22"/>
      <c r="E23" s="22"/>
      <c r="F23" s="22" t="s">
        <v>23</v>
      </c>
      <c r="G23" s="22">
        <f>D15*(1-2%)</f>
        <v>0</v>
      </c>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row>
    <row r="24" spans="1:42" x14ac:dyDescent="0.4">
      <c r="A24" s="22"/>
      <c r="B24" s="22"/>
      <c r="C24" s="22"/>
      <c r="D24" s="22"/>
      <c r="E24" s="22"/>
      <c r="F24" s="22" t="s">
        <v>22</v>
      </c>
      <c r="G24" s="24" t="e">
        <f>G23/G11</f>
        <v>#DIV/0!</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row>
    <row r="25" spans="1:42" x14ac:dyDescent="0.4">
      <c r="A25" s="22"/>
      <c r="B25" s="22"/>
      <c r="C25" s="22"/>
      <c r="D25" s="22"/>
      <c r="E25" s="22"/>
      <c r="F25" s="22" t="s">
        <v>10</v>
      </c>
      <c r="G25" s="25" t="e">
        <f>D15*H12</f>
        <v>#DIV/0!</v>
      </c>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row>
    <row r="26" spans="1:42" x14ac:dyDescent="0.4">
      <c r="A26" s="22"/>
      <c r="B26" s="22"/>
      <c r="C26" s="22"/>
      <c r="D26" s="22"/>
      <c r="E26" s="22"/>
      <c r="F26" s="22" t="s">
        <v>24</v>
      </c>
      <c r="G26" s="26" t="e">
        <f>G23*H12</f>
        <v>#DIV/0!</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row>
    <row r="27" spans="1:42" x14ac:dyDescent="0.4">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row>
    <row r="28" spans="1:42" x14ac:dyDescent="0.4">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row>
    <row r="29" spans="1:42" x14ac:dyDescent="0.4">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row>
    <row r="30" spans="1:42"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row>
    <row r="31" spans="1:42" x14ac:dyDescent="0.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row>
    <row r="32" spans="1:42"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row>
    <row r="33" spans="1:42" x14ac:dyDescent="0.4">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row>
    <row r="34" spans="1:42" x14ac:dyDescent="0.4">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row>
    <row r="35" spans="1:42" x14ac:dyDescent="0.4">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row>
    <row r="36" spans="1:42" x14ac:dyDescent="0.4">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row>
    <row r="37" spans="1:42" x14ac:dyDescent="0.4">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row>
    <row r="38" spans="1:42" x14ac:dyDescent="0.4">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row>
    <row r="39" spans="1:42" x14ac:dyDescent="0.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row>
    <row r="40" spans="1:42" x14ac:dyDescent="0.4">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row>
    <row r="41" spans="1:42" x14ac:dyDescent="0.4">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row>
    <row r="42" spans="1:42" x14ac:dyDescent="0.4">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row>
    <row r="43" spans="1:42" x14ac:dyDescent="0.4">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row>
    <row r="44" spans="1:42" x14ac:dyDescent="0.4">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row>
    <row r="45" spans="1:42" x14ac:dyDescent="0.4">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row>
    <row r="46" spans="1:42" x14ac:dyDescent="0.4">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row>
    <row r="47" spans="1:42" x14ac:dyDescent="0.4">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row>
    <row r="48" spans="1:42" x14ac:dyDescent="0.4">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row>
    <row r="49" spans="1:42" x14ac:dyDescent="0.4">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row>
    <row r="50" spans="1:42" x14ac:dyDescent="0.4">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row>
    <row r="51" spans="1:42" x14ac:dyDescent="0.4">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row>
    <row r="52" spans="1:42" x14ac:dyDescent="0.4">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row>
    <row r="53" spans="1:42" x14ac:dyDescent="0.4">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row>
    <row r="54" spans="1:42" x14ac:dyDescent="0.4">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row>
    <row r="55" spans="1:42" x14ac:dyDescent="0.4">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row>
    <row r="56" spans="1:42" x14ac:dyDescent="0.4">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row>
    <row r="57" spans="1:42" x14ac:dyDescent="0.4">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row>
    <row r="58" spans="1:42" x14ac:dyDescent="0.4">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row>
    <row r="59" spans="1:42" x14ac:dyDescent="0.4">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row>
    <row r="60" spans="1:42" x14ac:dyDescent="0.4">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row>
    <row r="61" spans="1:42" x14ac:dyDescent="0.4">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row>
    <row r="62" spans="1:42" x14ac:dyDescent="0.4">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row>
    <row r="63" spans="1:42" x14ac:dyDescent="0.4">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row>
    <row r="64" spans="1:42" x14ac:dyDescent="0.4">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row>
    <row r="65" spans="1:42" x14ac:dyDescent="0.4">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row>
    <row r="66" spans="1:42" x14ac:dyDescent="0.4">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row>
    <row r="67" spans="1:42" x14ac:dyDescent="0.4">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row>
    <row r="68" spans="1:42" x14ac:dyDescent="0.4">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row>
    <row r="69" spans="1:42" x14ac:dyDescent="0.4">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row>
    <row r="70" spans="1:42" x14ac:dyDescent="0.4">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row>
    <row r="71" spans="1:42" x14ac:dyDescent="0.4">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row>
    <row r="72" spans="1:42" x14ac:dyDescent="0.4">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row>
    <row r="73" spans="1:42" x14ac:dyDescent="0.4">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row>
    <row r="74" spans="1:42" x14ac:dyDescent="0.4">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row>
    <row r="75" spans="1:42" x14ac:dyDescent="0.4">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row>
    <row r="76" spans="1:42" x14ac:dyDescent="0.4">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row>
    <row r="77" spans="1:42" x14ac:dyDescent="0.4">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row>
    <row r="78" spans="1:42" x14ac:dyDescent="0.4">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row>
    <row r="79" spans="1:42" x14ac:dyDescent="0.4">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row>
    <row r="80" spans="1:42" x14ac:dyDescent="0.4">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row>
    <row r="81" spans="1:42" x14ac:dyDescent="0.4">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row>
    <row r="82" spans="1:42" x14ac:dyDescent="0.4">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row>
    <row r="83" spans="1:42" x14ac:dyDescent="0.4">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row>
    <row r="84" spans="1:42" x14ac:dyDescent="0.4">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row>
    <row r="85" spans="1:42" x14ac:dyDescent="0.4">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row>
    <row r="86" spans="1:42" x14ac:dyDescent="0.4">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row>
    <row r="87" spans="1:42" x14ac:dyDescent="0.4">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row>
    <row r="88" spans="1:42" x14ac:dyDescent="0.4">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row>
    <row r="89" spans="1:42" x14ac:dyDescent="0.4">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row>
    <row r="90" spans="1:42" x14ac:dyDescent="0.4">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row>
    <row r="91" spans="1:42" x14ac:dyDescent="0.4">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row>
    <row r="92" spans="1:42" x14ac:dyDescent="0.4">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row>
    <row r="93" spans="1:42" x14ac:dyDescent="0.4">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row>
    <row r="94" spans="1:42" x14ac:dyDescent="0.4">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row>
    <row r="95" spans="1:42" x14ac:dyDescent="0.4">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row>
    <row r="96" spans="1:42" x14ac:dyDescent="0.4">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row>
    <row r="97" spans="1:42" x14ac:dyDescent="0.4">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row>
    <row r="98" spans="1:42" x14ac:dyDescent="0.4">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row>
    <row r="99" spans="1:42" x14ac:dyDescent="0.4">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row>
    <row r="100" spans="1:42" x14ac:dyDescent="0.4">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row>
    <row r="101" spans="1:42" x14ac:dyDescent="0.4">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row>
    <row r="102" spans="1:42" x14ac:dyDescent="0.4">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row>
    <row r="103" spans="1:42" x14ac:dyDescent="0.4">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row>
    <row r="104" spans="1:42" x14ac:dyDescent="0.4">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row>
    <row r="105" spans="1:42" x14ac:dyDescent="0.4">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row>
    <row r="106" spans="1:42" x14ac:dyDescent="0.4">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row>
    <row r="107" spans="1:42" x14ac:dyDescent="0.4">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row>
    <row r="108" spans="1:42" x14ac:dyDescent="0.4">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row>
    <row r="109" spans="1:42" x14ac:dyDescent="0.4">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row>
    <row r="110" spans="1:42" x14ac:dyDescent="0.4">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row>
    <row r="111" spans="1:42" x14ac:dyDescent="0.4">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row>
    <row r="112" spans="1:42" x14ac:dyDescent="0.4">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row>
    <row r="113" spans="1:42" x14ac:dyDescent="0.4">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row>
    <row r="114" spans="1:42" x14ac:dyDescent="0.4">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row>
    <row r="115" spans="1:42" x14ac:dyDescent="0.4">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row>
    <row r="116" spans="1:42" x14ac:dyDescent="0.4">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row>
    <row r="117" spans="1:42" x14ac:dyDescent="0.4">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row>
    <row r="118" spans="1:42" x14ac:dyDescent="0.4">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row>
    <row r="119" spans="1:42" x14ac:dyDescent="0.4">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row>
    <row r="120" spans="1:42" x14ac:dyDescent="0.4">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row>
    <row r="121" spans="1:42" x14ac:dyDescent="0.4">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row>
    <row r="122" spans="1:42" x14ac:dyDescent="0.4">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row>
    <row r="123" spans="1:42" x14ac:dyDescent="0.4">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row>
    <row r="124" spans="1:42" x14ac:dyDescent="0.4">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row>
    <row r="125" spans="1:42" x14ac:dyDescent="0.4">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row>
    <row r="126" spans="1:42" x14ac:dyDescent="0.4">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row>
    <row r="127" spans="1:42" x14ac:dyDescent="0.4">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row>
    <row r="128" spans="1:42" x14ac:dyDescent="0.4">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row>
    <row r="129" spans="1:42" x14ac:dyDescent="0.4">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row>
    <row r="130" spans="1:42" x14ac:dyDescent="0.4">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row>
    <row r="131" spans="1:42" x14ac:dyDescent="0.4">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row>
    <row r="132" spans="1:42" x14ac:dyDescent="0.4">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row>
    <row r="133" spans="1:42" x14ac:dyDescent="0.4">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row>
    <row r="134" spans="1:42" x14ac:dyDescent="0.4">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row>
    <row r="135" spans="1:42" x14ac:dyDescent="0.4">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row>
    <row r="136" spans="1:42" x14ac:dyDescent="0.4">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row>
    <row r="137" spans="1:42" x14ac:dyDescent="0.4">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row>
    <row r="138" spans="1:42" x14ac:dyDescent="0.4">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row>
    <row r="139" spans="1:42" x14ac:dyDescent="0.4">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row>
    <row r="140" spans="1:42" x14ac:dyDescent="0.4">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row>
    <row r="141" spans="1:42" x14ac:dyDescent="0.4">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row>
    <row r="142" spans="1:42" x14ac:dyDescent="0.4">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row>
    <row r="143" spans="1:42" x14ac:dyDescent="0.4">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row>
    <row r="144" spans="1:42" x14ac:dyDescent="0.4">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row>
    <row r="145" spans="1:42" x14ac:dyDescent="0.4">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row>
    <row r="146" spans="1:42" x14ac:dyDescent="0.4">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row>
    <row r="147" spans="1:42" x14ac:dyDescent="0.4">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row>
    <row r="148" spans="1:42" x14ac:dyDescent="0.4">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row>
    <row r="149" spans="1:42" x14ac:dyDescent="0.4">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row>
    <row r="150" spans="1:42" x14ac:dyDescent="0.4">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row>
    <row r="151" spans="1:42" x14ac:dyDescent="0.4">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row>
    <row r="152" spans="1:42" x14ac:dyDescent="0.4">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row>
    <row r="153" spans="1:42" x14ac:dyDescent="0.4">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row>
    <row r="154" spans="1:42" x14ac:dyDescent="0.4">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row>
    <row r="155" spans="1:42" x14ac:dyDescent="0.4">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row>
    <row r="156" spans="1:42" x14ac:dyDescent="0.4">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row>
    <row r="157" spans="1:42" x14ac:dyDescent="0.4">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row>
    <row r="158" spans="1:42" x14ac:dyDescent="0.4">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row>
    <row r="159" spans="1:42" x14ac:dyDescent="0.4">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row>
    <row r="160" spans="1:42" x14ac:dyDescent="0.4">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row>
    <row r="161" spans="1:42" x14ac:dyDescent="0.4">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row>
    <row r="162" spans="1:42" x14ac:dyDescent="0.4">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row>
    <row r="163" spans="1:42" x14ac:dyDescent="0.4">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row>
    <row r="164" spans="1:42" x14ac:dyDescent="0.4">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row>
    <row r="165" spans="1:42" x14ac:dyDescent="0.4">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row>
    <row r="166" spans="1:42" x14ac:dyDescent="0.4">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row>
    <row r="167" spans="1:42" x14ac:dyDescent="0.4">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row>
    <row r="168" spans="1:42" x14ac:dyDescent="0.4">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row>
    <row r="169" spans="1:42" x14ac:dyDescent="0.4">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row>
    <row r="170" spans="1:42" x14ac:dyDescent="0.4">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row>
    <row r="171" spans="1:42" x14ac:dyDescent="0.4">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row>
    <row r="172" spans="1:42" x14ac:dyDescent="0.4">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row>
    <row r="173" spans="1:42" x14ac:dyDescent="0.4">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row>
    <row r="174" spans="1:42" x14ac:dyDescent="0.4">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row>
    <row r="175" spans="1:42" x14ac:dyDescent="0.4">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row>
    <row r="176" spans="1:42" x14ac:dyDescent="0.4">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row>
    <row r="177" spans="1:42" x14ac:dyDescent="0.4">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row>
    <row r="178" spans="1:42" x14ac:dyDescent="0.4">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row>
    <row r="179" spans="1:42" x14ac:dyDescent="0.4">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row>
    <row r="180" spans="1:42" x14ac:dyDescent="0.4">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row>
    <row r="181" spans="1:42" x14ac:dyDescent="0.4">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row>
    <row r="182" spans="1:42" x14ac:dyDescent="0.4">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row>
    <row r="183" spans="1:42" x14ac:dyDescent="0.4">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row>
    <row r="184" spans="1:42" x14ac:dyDescent="0.4">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row>
    <row r="185" spans="1:42" x14ac:dyDescent="0.4">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row>
    <row r="186" spans="1:42" x14ac:dyDescent="0.4">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row>
    <row r="187" spans="1:42" x14ac:dyDescent="0.4">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row>
    <row r="188" spans="1:42" x14ac:dyDescent="0.4">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row>
    <row r="189" spans="1:42" x14ac:dyDescent="0.4">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row>
    <row r="190" spans="1:42" x14ac:dyDescent="0.4">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row>
    <row r="191" spans="1:42" x14ac:dyDescent="0.4">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row>
    <row r="192" spans="1:42" x14ac:dyDescent="0.4">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row>
    <row r="193" spans="1:42" x14ac:dyDescent="0.4">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row>
    <row r="194" spans="1:42" x14ac:dyDescent="0.4">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row>
    <row r="195" spans="1:42" x14ac:dyDescent="0.4">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row>
    <row r="196" spans="1:42" x14ac:dyDescent="0.4">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row>
    <row r="197" spans="1:42" x14ac:dyDescent="0.4">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row>
    <row r="198" spans="1:42" x14ac:dyDescent="0.4">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row>
    <row r="199" spans="1:42" x14ac:dyDescent="0.4">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row>
    <row r="200" spans="1:42" x14ac:dyDescent="0.4">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row>
    <row r="201" spans="1:42" x14ac:dyDescent="0.4">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row>
    <row r="202" spans="1:42" x14ac:dyDescent="0.4">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row>
    <row r="203" spans="1:42" x14ac:dyDescent="0.4">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row>
    <row r="204" spans="1:42" x14ac:dyDescent="0.4">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row>
    <row r="205" spans="1:42" x14ac:dyDescent="0.4">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row>
    <row r="206" spans="1:42" x14ac:dyDescent="0.4">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row>
    <row r="207" spans="1:42" x14ac:dyDescent="0.4">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row>
    <row r="208" spans="1:42" x14ac:dyDescent="0.4">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row>
    <row r="209" spans="1:42" x14ac:dyDescent="0.4">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row>
    <row r="210" spans="1:42" x14ac:dyDescent="0.4">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row>
    <row r="211" spans="1:42" x14ac:dyDescent="0.4">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row>
    <row r="212" spans="1:42" x14ac:dyDescent="0.4">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row>
    <row r="213" spans="1:42" x14ac:dyDescent="0.4">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row>
    <row r="214" spans="1:42" x14ac:dyDescent="0.4">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row>
    <row r="215" spans="1:42" x14ac:dyDescent="0.4">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row>
    <row r="216" spans="1:42" x14ac:dyDescent="0.4">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row>
    <row r="217" spans="1:42" x14ac:dyDescent="0.4">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row>
    <row r="218" spans="1:42" x14ac:dyDescent="0.4">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row>
    <row r="219" spans="1:42" x14ac:dyDescent="0.4">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row>
    <row r="220" spans="1:42" x14ac:dyDescent="0.4">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row>
    <row r="221" spans="1:42" x14ac:dyDescent="0.4">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row>
    <row r="222" spans="1:42" x14ac:dyDescent="0.4">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row>
    <row r="223" spans="1:42" x14ac:dyDescent="0.4">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row>
    <row r="224" spans="1:42" x14ac:dyDescent="0.4">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row>
    <row r="225" spans="1:42" x14ac:dyDescent="0.4">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row>
    <row r="226" spans="1:42" x14ac:dyDescent="0.4">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row>
    <row r="227" spans="1:42" x14ac:dyDescent="0.4">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row>
    <row r="228" spans="1:42" x14ac:dyDescent="0.4">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row>
    <row r="229" spans="1:42" x14ac:dyDescent="0.4">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row>
    <row r="230" spans="1:42" x14ac:dyDescent="0.4">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row>
    <row r="231" spans="1:42" x14ac:dyDescent="0.4">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row>
    <row r="232" spans="1:42" x14ac:dyDescent="0.4">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row>
    <row r="233" spans="1:42" x14ac:dyDescent="0.4">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row>
    <row r="234" spans="1:42" x14ac:dyDescent="0.4">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row>
    <row r="235" spans="1:42" x14ac:dyDescent="0.4">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row>
    <row r="236" spans="1:42" x14ac:dyDescent="0.4">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row>
    <row r="237" spans="1:42" x14ac:dyDescent="0.4">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row>
    <row r="238" spans="1:42" x14ac:dyDescent="0.4">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row>
    <row r="239" spans="1:42" x14ac:dyDescent="0.4">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row>
    <row r="240" spans="1:42" x14ac:dyDescent="0.4">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row>
    <row r="241" spans="1:42" x14ac:dyDescent="0.4">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row>
    <row r="242" spans="1:42" x14ac:dyDescent="0.4">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row>
    <row r="243" spans="1:42" x14ac:dyDescent="0.4">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row>
    <row r="244" spans="1:42" x14ac:dyDescent="0.4">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row>
    <row r="245" spans="1:42" x14ac:dyDescent="0.4">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row>
    <row r="246" spans="1:42" x14ac:dyDescent="0.4">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row>
    <row r="247" spans="1:42" x14ac:dyDescent="0.4">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row>
    <row r="248" spans="1:42" x14ac:dyDescent="0.4">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row>
    <row r="249" spans="1:42" x14ac:dyDescent="0.4">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row>
    <row r="250" spans="1:42" x14ac:dyDescent="0.4">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row>
    <row r="251" spans="1:42" x14ac:dyDescent="0.4">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row>
    <row r="252" spans="1:42" x14ac:dyDescent="0.4">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row>
    <row r="253" spans="1:42" x14ac:dyDescent="0.4">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row>
    <row r="254" spans="1:42" x14ac:dyDescent="0.4">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row>
    <row r="255" spans="1:42" x14ac:dyDescent="0.4">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row>
    <row r="256" spans="1:42" x14ac:dyDescent="0.4">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row>
    <row r="257" spans="1:42" x14ac:dyDescent="0.4">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row>
    <row r="258" spans="1:42" x14ac:dyDescent="0.4">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row>
    <row r="259" spans="1:42" x14ac:dyDescent="0.4">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row>
    <row r="260" spans="1:42" x14ac:dyDescent="0.4">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row>
    <row r="261" spans="1:42" x14ac:dyDescent="0.4">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row>
    <row r="262" spans="1:42" x14ac:dyDescent="0.4">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row>
    <row r="263" spans="1:42" x14ac:dyDescent="0.4">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row>
    <row r="264" spans="1:42" x14ac:dyDescent="0.4">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row>
    <row r="265" spans="1:42" x14ac:dyDescent="0.4">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row>
    <row r="266" spans="1:42" x14ac:dyDescent="0.4">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row>
    <row r="267" spans="1:42" x14ac:dyDescent="0.4">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row>
    <row r="268" spans="1:42" x14ac:dyDescent="0.4">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row>
    <row r="269" spans="1:42" x14ac:dyDescent="0.4">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row>
    <row r="270" spans="1:42" x14ac:dyDescent="0.4">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row>
    <row r="271" spans="1:42" x14ac:dyDescent="0.4">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row>
    <row r="272" spans="1:42" x14ac:dyDescent="0.4">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row>
    <row r="273" spans="1:42" x14ac:dyDescent="0.4">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row>
    <row r="274" spans="1:42" x14ac:dyDescent="0.4">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row>
    <row r="275" spans="1:42" x14ac:dyDescent="0.4">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row>
    <row r="276" spans="1:42" x14ac:dyDescent="0.4">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row>
    <row r="277" spans="1:42" x14ac:dyDescent="0.4">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row>
    <row r="278" spans="1:42" x14ac:dyDescent="0.4">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row>
    <row r="279" spans="1:42" x14ac:dyDescent="0.4">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row>
    <row r="280" spans="1:42" x14ac:dyDescent="0.4">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row>
    <row r="281" spans="1:42" x14ac:dyDescent="0.4">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row>
    <row r="282" spans="1:42" x14ac:dyDescent="0.4">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row>
    <row r="283" spans="1:42" x14ac:dyDescent="0.4">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row>
    <row r="284" spans="1:42" x14ac:dyDescent="0.4">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row>
    <row r="285" spans="1:42" x14ac:dyDescent="0.4">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row>
    <row r="286" spans="1:42" x14ac:dyDescent="0.4">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row>
    <row r="287" spans="1:42" x14ac:dyDescent="0.4">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row>
    <row r="288" spans="1:42" x14ac:dyDescent="0.4">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row>
    <row r="289" spans="1:42" x14ac:dyDescent="0.4">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row>
    <row r="290" spans="1:42" x14ac:dyDescent="0.4">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row>
    <row r="291" spans="1:42" x14ac:dyDescent="0.4">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row>
    <row r="292" spans="1:42" x14ac:dyDescent="0.4">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row>
    <row r="293" spans="1:42" x14ac:dyDescent="0.4">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row>
    <row r="294" spans="1:42" x14ac:dyDescent="0.4">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row>
    <row r="295" spans="1:42" x14ac:dyDescent="0.4">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row>
    <row r="296" spans="1:42" x14ac:dyDescent="0.4">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row>
    <row r="297" spans="1:42" x14ac:dyDescent="0.4">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row>
    <row r="298" spans="1:42" x14ac:dyDescent="0.4">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row>
    <row r="299" spans="1:42" x14ac:dyDescent="0.4">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row>
    <row r="300" spans="1:42" x14ac:dyDescent="0.4">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row>
    <row r="301" spans="1:42" x14ac:dyDescent="0.4">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row>
    <row r="302" spans="1:42" x14ac:dyDescent="0.4">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row>
    <row r="303" spans="1:42" x14ac:dyDescent="0.4">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row>
    <row r="304" spans="1:42" x14ac:dyDescent="0.4">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row>
    <row r="305" spans="1:42" x14ac:dyDescent="0.4">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row>
    <row r="306" spans="1:42" x14ac:dyDescent="0.4">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row>
    <row r="307" spans="1:42" x14ac:dyDescent="0.4">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row>
    <row r="308" spans="1:42" x14ac:dyDescent="0.4">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row>
    <row r="309" spans="1:42" x14ac:dyDescent="0.4">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row>
    <row r="310" spans="1:42" x14ac:dyDescent="0.4">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row>
    <row r="311" spans="1:42" x14ac:dyDescent="0.4">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row>
    <row r="312" spans="1:42" x14ac:dyDescent="0.4">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row>
    <row r="313" spans="1:42" x14ac:dyDescent="0.4">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row>
    <row r="314" spans="1:42" x14ac:dyDescent="0.4">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row>
    <row r="315" spans="1:42" x14ac:dyDescent="0.4">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row>
    <row r="316" spans="1:42" x14ac:dyDescent="0.4">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row>
    <row r="317" spans="1:42" x14ac:dyDescent="0.4">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row>
    <row r="318" spans="1:42" x14ac:dyDescent="0.4">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row>
    <row r="319" spans="1:42" x14ac:dyDescent="0.4">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row>
    <row r="320" spans="1:42" x14ac:dyDescent="0.4">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row>
    <row r="321" spans="1:42" x14ac:dyDescent="0.4">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row>
    <row r="322" spans="1:42" x14ac:dyDescent="0.4">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row>
    <row r="323" spans="1:42" x14ac:dyDescent="0.4">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row>
    <row r="324" spans="1:42" x14ac:dyDescent="0.4">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row>
    <row r="325" spans="1:42" x14ac:dyDescent="0.4">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row>
    <row r="326" spans="1:42" x14ac:dyDescent="0.4">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row>
    <row r="327" spans="1:42" x14ac:dyDescent="0.4">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row>
    <row r="328" spans="1:42" x14ac:dyDescent="0.4">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row>
    <row r="329" spans="1:42" x14ac:dyDescent="0.4">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row>
    <row r="330" spans="1:42" x14ac:dyDescent="0.4">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row>
    <row r="331" spans="1:42" x14ac:dyDescent="0.4">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row>
    <row r="332" spans="1:42" x14ac:dyDescent="0.4">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row>
    <row r="333" spans="1:42" x14ac:dyDescent="0.4">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row>
    <row r="334" spans="1:42" x14ac:dyDescent="0.4">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row>
    <row r="335" spans="1:42" x14ac:dyDescent="0.4">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row>
    <row r="336" spans="1:42" x14ac:dyDescent="0.4">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row>
    <row r="337" spans="1:42" x14ac:dyDescent="0.4">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row>
    <row r="338" spans="1:42" x14ac:dyDescent="0.4">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row>
    <row r="339" spans="1:42" x14ac:dyDescent="0.4">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row>
    <row r="340" spans="1:42" x14ac:dyDescent="0.4">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row>
    <row r="341" spans="1:42" x14ac:dyDescent="0.4">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row>
    <row r="342" spans="1:42" x14ac:dyDescent="0.4">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row>
    <row r="343" spans="1:42" x14ac:dyDescent="0.4">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row>
    <row r="344" spans="1:42" x14ac:dyDescent="0.4">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row>
    <row r="345" spans="1:42" x14ac:dyDescent="0.4">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row>
    <row r="346" spans="1:42" x14ac:dyDescent="0.4">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row>
    <row r="347" spans="1:42" x14ac:dyDescent="0.4">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row>
    <row r="348" spans="1:42" x14ac:dyDescent="0.4">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row>
    <row r="349" spans="1:42" x14ac:dyDescent="0.4">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row>
    <row r="350" spans="1:42" x14ac:dyDescent="0.4">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row>
    <row r="351" spans="1:42" x14ac:dyDescent="0.4">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row>
    <row r="352" spans="1:42" x14ac:dyDescent="0.4">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row>
    <row r="353" spans="1:42" x14ac:dyDescent="0.4">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row>
    <row r="354" spans="1:42" x14ac:dyDescent="0.4">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row>
    <row r="355" spans="1:42" x14ac:dyDescent="0.4">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row>
    <row r="356" spans="1:42" x14ac:dyDescent="0.4">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row>
    <row r="357" spans="1:42" x14ac:dyDescent="0.4">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row>
    <row r="358" spans="1:42" x14ac:dyDescent="0.4">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row>
    <row r="359" spans="1:42" x14ac:dyDescent="0.4">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row>
    <row r="360" spans="1:42" x14ac:dyDescent="0.4">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row>
    <row r="361" spans="1:42" x14ac:dyDescent="0.4">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row>
    <row r="362" spans="1:42" x14ac:dyDescent="0.4">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row>
    <row r="363" spans="1:42" x14ac:dyDescent="0.4">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row>
    <row r="364" spans="1:42" x14ac:dyDescent="0.4">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row>
    <row r="365" spans="1:42" x14ac:dyDescent="0.4">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row>
    <row r="366" spans="1:42" x14ac:dyDescent="0.4">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row>
    <row r="367" spans="1:42" x14ac:dyDescent="0.4">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row>
    <row r="368" spans="1:42" x14ac:dyDescent="0.4">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row>
    <row r="369" spans="1:42" x14ac:dyDescent="0.4">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row>
    <row r="370" spans="1:42" x14ac:dyDescent="0.4">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row>
    <row r="371" spans="1:42" x14ac:dyDescent="0.4">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row>
    <row r="372" spans="1:42" x14ac:dyDescent="0.4">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row>
    <row r="373" spans="1:42" x14ac:dyDescent="0.4">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row>
    <row r="374" spans="1:42" x14ac:dyDescent="0.4">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row>
    <row r="375" spans="1:42" x14ac:dyDescent="0.4">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row>
    <row r="376" spans="1:42" x14ac:dyDescent="0.4">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row>
    <row r="377" spans="1:42" x14ac:dyDescent="0.4">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row>
    <row r="378" spans="1:42" x14ac:dyDescent="0.4">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row>
    <row r="379" spans="1:42" x14ac:dyDescent="0.4">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row>
    <row r="380" spans="1:42" x14ac:dyDescent="0.4">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row>
    <row r="381" spans="1:42" x14ac:dyDescent="0.4">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row>
    <row r="382" spans="1:42" x14ac:dyDescent="0.4">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row>
    <row r="383" spans="1:42" x14ac:dyDescent="0.4">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row>
    <row r="384" spans="1:42" x14ac:dyDescent="0.4">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row>
    <row r="385" spans="1:42" x14ac:dyDescent="0.4">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row>
    <row r="386" spans="1:42" x14ac:dyDescent="0.4">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row>
    <row r="387" spans="1:42" x14ac:dyDescent="0.4">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row>
    <row r="388" spans="1:42" x14ac:dyDescent="0.4">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row>
    <row r="389" spans="1:42" x14ac:dyDescent="0.4">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row>
    <row r="390" spans="1:42" x14ac:dyDescent="0.4">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row>
    <row r="391" spans="1:42" x14ac:dyDescent="0.4">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row>
    <row r="392" spans="1:42" x14ac:dyDescent="0.4">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row>
    <row r="393" spans="1:42" x14ac:dyDescent="0.4">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row>
    <row r="394" spans="1:42" x14ac:dyDescent="0.4">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row>
    <row r="395" spans="1:42" x14ac:dyDescent="0.4">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row>
    <row r="396" spans="1:42" x14ac:dyDescent="0.4">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row>
    <row r="397" spans="1:42" x14ac:dyDescent="0.4">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row>
    <row r="398" spans="1:42" x14ac:dyDescent="0.4">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row>
    <row r="399" spans="1:42" x14ac:dyDescent="0.4">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row>
    <row r="400" spans="1:42" x14ac:dyDescent="0.4">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row>
    <row r="401" spans="1:42" x14ac:dyDescent="0.4">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row>
    <row r="402" spans="1:42" x14ac:dyDescent="0.4">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row>
    <row r="403" spans="1:42" x14ac:dyDescent="0.4">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row>
    <row r="404" spans="1:42" x14ac:dyDescent="0.4">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row>
    <row r="405" spans="1:42" x14ac:dyDescent="0.4">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row>
    <row r="406" spans="1:42" x14ac:dyDescent="0.4">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row>
    <row r="407" spans="1:42" x14ac:dyDescent="0.4">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row>
    <row r="408" spans="1:42" x14ac:dyDescent="0.4">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row>
    <row r="409" spans="1:42" x14ac:dyDescent="0.4">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row>
    <row r="410" spans="1:42" x14ac:dyDescent="0.4">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row>
    <row r="411" spans="1:42" x14ac:dyDescent="0.4">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row>
    <row r="412" spans="1:42" x14ac:dyDescent="0.4">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row>
    <row r="413" spans="1:42" x14ac:dyDescent="0.4">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row>
    <row r="414" spans="1:42" x14ac:dyDescent="0.4">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row>
    <row r="415" spans="1:42" x14ac:dyDescent="0.4">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row>
    <row r="416" spans="1:42" x14ac:dyDescent="0.4">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row>
    <row r="417" spans="1:42" x14ac:dyDescent="0.4">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row>
    <row r="418" spans="1:42" x14ac:dyDescent="0.4">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row>
    <row r="419" spans="1:42" x14ac:dyDescent="0.4">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row>
    <row r="420" spans="1:42" x14ac:dyDescent="0.4">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row>
    <row r="421" spans="1:42" x14ac:dyDescent="0.4">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row>
    <row r="422" spans="1:42" x14ac:dyDescent="0.4">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row>
    <row r="423" spans="1:42" x14ac:dyDescent="0.4">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row>
    <row r="424" spans="1:42" x14ac:dyDescent="0.4">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row>
    <row r="425" spans="1:42" x14ac:dyDescent="0.4">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row>
    <row r="426" spans="1:42" x14ac:dyDescent="0.4">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row>
    <row r="427" spans="1:42" x14ac:dyDescent="0.4">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row>
    <row r="428" spans="1:42" x14ac:dyDescent="0.4">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row>
    <row r="429" spans="1:42" x14ac:dyDescent="0.4">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row>
    <row r="430" spans="1:42" x14ac:dyDescent="0.4">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row>
    <row r="431" spans="1:42" x14ac:dyDescent="0.4">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row>
    <row r="432" spans="1:42" x14ac:dyDescent="0.4">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row>
    <row r="433" spans="1:42" x14ac:dyDescent="0.4">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row>
    <row r="434" spans="1:42" x14ac:dyDescent="0.4">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row>
    <row r="435" spans="1:42" x14ac:dyDescent="0.4">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row>
    <row r="436" spans="1:42" x14ac:dyDescent="0.4">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row>
    <row r="437" spans="1:42" x14ac:dyDescent="0.4">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row>
    <row r="438" spans="1:42" x14ac:dyDescent="0.4">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row>
    <row r="439" spans="1:42" x14ac:dyDescent="0.4">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row>
    <row r="440" spans="1:42" x14ac:dyDescent="0.4">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row>
    <row r="441" spans="1:42" x14ac:dyDescent="0.4">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row>
    <row r="442" spans="1:42" x14ac:dyDescent="0.4">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row>
    <row r="443" spans="1:42" x14ac:dyDescent="0.4">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row>
    <row r="444" spans="1:42" x14ac:dyDescent="0.4">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row>
    <row r="445" spans="1:42" x14ac:dyDescent="0.4">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row>
    <row r="446" spans="1:42" x14ac:dyDescent="0.4">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row>
    <row r="447" spans="1:42" x14ac:dyDescent="0.4">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row>
    <row r="448" spans="1:42" x14ac:dyDescent="0.4">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row>
    <row r="449" spans="1:42" x14ac:dyDescent="0.4">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row>
    <row r="450" spans="1:42" x14ac:dyDescent="0.4">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row>
    <row r="451" spans="1:42" x14ac:dyDescent="0.4">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row>
    <row r="452" spans="1:42" x14ac:dyDescent="0.4">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row>
    <row r="453" spans="1:42" x14ac:dyDescent="0.4">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row>
    <row r="454" spans="1:42" x14ac:dyDescent="0.4">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row>
    <row r="455" spans="1:42" x14ac:dyDescent="0.4">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row>
    <row r="456" spans="1:42" x14ac:dyDescent="0.4">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row>
    <row r="457" spans="1:42" x14ac:dyDescent="0.4">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row>
    <row r="458" spans="1:42" x14ac:dyDescent="0.4">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row>
    <row r="459" spans="1:42" x14ac:dyDescent="0.4">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row>
    <row r="460" spans="1:42" x14ac:dyDescent="0.4">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row>
    <row r="461" spans="1:42" x14ac:dyDescent="0.4">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row>
    <row r="462" spans="1:42" x14ac:dyDescent="0.4">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row>
    <row r="463" spans="1:42" x14ac:dyDescent="0.4">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row>
    <row r="464" spans="1:42" x14ac:dyDescent="0.4">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row>
    <row r="465" spans="1:42" x14ac:dyDescent="0.4">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row>
    <row r="466" spans="1:42" x14ac:dyDescent="0.4">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row>
    <row r="467" spans="1:42" x14ac:dyDescent="0.4">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row>
    <row r="468" spans="1:42" x14ac:dyDescent="0.4">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row>
    <row r="469" spans="1:42" x14ac:dyDescent="0.4">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row>
    <row r="470" spans="1:42" x14ac:dyDescent="0.4">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row>
    <row r="471" spans="1:42" x14ac:dyDescent="0.4">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row>
    <row r="472" spans="1:42" x14ac:dyDescent="0.4">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row>
    <row r="473" spans="1:42" x14ac:dyDescent="0.4">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row>
    <row r="474" spans="1:42" x14ac:dyDescent="0.4">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row>
    <row r="475" spans="1:42" x14ac:dyDescent="0.4">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row>
    <row r="476" spans="1:42" x14ac:dyDescent="0.4">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row>
    <row r="477" spans="1:42" x14ac:dyDescent="0.4">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row>
    <row r="478" spans="1:42" x14ac:dyDescent="0.4">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row>
    <row r="479" spans="1:42" x14ac:dyDescent="0.4">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row>
    <row r="480" spans="1:42" x14ac:dyDescent="0.4">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row>
    <row r="481" spans="1:42" x14ac:dyDescent="0.4">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row>
    <row r="482" spans="1:42" x14ac:dyDescent="0.4">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row>
    <row r="483" spans="1:42" x14ac:dyDescent="0.4">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row>
    <row r="484" spans="1:42" x14ac:dyDescent="0.4">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row>
    <row r="485" spans="1:42" x14ac:dyDescent="0.4">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row>
    <row r="486" spans="1:42" x14ac:dyDescent="0.4">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row>
    <row r="487" spans="1:42" x14ac:dyDescent="0.4">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row>
    <row r="488" spans="1:42" x14ac:dyDescent="0.4">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row>
    <row r="489" spans="1:42" x14ac:dyDescent="0.4">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row>
    <row r="490" spans="1:42" x14ac:dyDescent="0.4">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row>
    <row r="491" spans="1:42" x14ac:dyDescent="0.4">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row>
    <row r="492" spans="1:42" x14ac:dyDescent="0.4">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row>
    <row r="493" spans="1:42" x14ac:dyDescent="0.4">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row>
    <row r="494" spans="1:42" x14ac:dyDescent="0.4">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row>
    <row r="495" spans="1:42" x14ac:dyDescent="0.4">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row>
    <row r="496" spans="1:42" x14ac:dyDescent="0.4">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row>
    <row r="497" spans="1:42" x14ac:dyDescent="0.4">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row>
    <row r="498" spans="1:42" x14ac:dyDescent="0.4">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row>
    <row r="499" spans="1:42" x14ac:dyDescent="0.4">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row>
    <row r="500" spans="1:42" x14ac:dyDescent="0.4">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row>
    <row r="501" spans="1:42" x14ac:dyDescent="0.4">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row>
    <row r="502" spans="1:42" x14ac:dyDescent="0.4">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row>
    <row r="503" spans="1:42" x14ac:dyDescent="0.4">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row>
    <row r="504" spans="1:42" x14ac:dyDescent="0.4">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row>
    <row r="505" spans="1:42" x14ac:dyDescent="0.4">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row>
    <row r="506" spans="1:42" x14ac:dyDescent="0.4">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row>
    <row r="507" spans="1:42" x14ac:dyDescent="0.4">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row>
    <row r="508" spans="1:42" x14ac:dyDescent="0.4">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row>
    <row r="509" spans="1:42" x14ac:dyDescent="0.4">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row>
    <row r="510" spans="1:42" x14ac:dyDescent="0.4">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row>
    <row r="511" spans="1:42" x14ac:dyDescent="0.4">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row>
    <row r="512" spans="1:42" x14ac:dyDescent="0.4">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row>
    <row r="513" spans="1:42" x14ac:dyDescent="0.4">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row>
    <row r="514" spans="1:42" x14ac:dyDescent="0.4">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row>
    <row r="515" spans="1:42" x14ac:dyDescent="0.4">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row>
    <row r="516" spans="1:42" x14ac:dyDescent="0.4">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row>
    <row r="517" spans="1:42" x14ac:dyDescent="0.4">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row>
    <row r="518" spans="1:42" x14ac:dyDescent="0.4">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row>
    <row r="519" spans="1:42" x14ac:dyDescent="0.4">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row>
    <row r="520" spans="1:42" x14ac:dyDescent="0.4">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row>
    <row r="521" spans="1:42" x14ac:dyDescent="0.4">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row>
    <row r="522" spans="1:42" x14ac:dyDescent="0.4">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row>
    <row r="523" spans="1:42" x14ac:dyDescent="0.4">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row>
    <row r="524" spans="1:42" x14ac:dyDescent="0.4">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row>
    <row r="525" spans="1:42" x14ac:dyDescent="0.4">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row>
    <row r="526" spans="1:42" x14ac:dyDescent="0.4">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row>
    <row r="527" spans="1:42" x14ac:dyDescent="0.4">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row>
    <row r="528" spans="1:42" x14ac:dyDescent="0.4">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row>
    <row r="529" spans="1:42" x14ac:dyDescent="0.4">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row>
    <row r="530" spans="1:42" x14ac:dyDescent="0.4">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row>
    <row r="531" spans="1:42" x14ac:dyDescent="0.4">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row>
    <row r="532" spans="1:42" x14ac:dyDescent="0.4">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row>
    <row r="533" spans="1:42" x14ac:dyDescent="0.4">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row>
    <row r="534" spans="1:42" x14ac:dyDescent="0.4">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row>
    <row r="535" spans="1:42" x14ac:dyDescent="0.4">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row>
    <row r="536" spans="1:42" x14ac:dyDescent="0.4">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row>
    <row r="537" spans="1:42" x14ac:dyDescent="0.4">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row>
    <row r="538" spans="1:42" x14ac:dyDescent="0.4">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row>
    <row r="539" spans="1:42" x14ac:dyDescent="0.4">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row>
    <row r="540" spans="1:42" x14ac:dyDescent="0.4">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row>
    <row r="541" spans="1:42" x14ac:dyDescent="0.4">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row>
    <row r="542" spans="1:42" x14ac:dyDescent="0.4">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row>
    <row r="543" spans="1:42" x14ac:dyDescent="0.4">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row>
    <row r="544" spans="1:42" x14ac:dyDescent="0.4">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row>
    <row r="545" spans="1:42" x14ac:dyDescent="0.4">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row>
    <row r="546" spans="1:42" x14ac:dyDescent="0.4">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row>
    <row r="547" spans="1:42" x14ac:dyDescent="0.4">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row>
    <row r="548" spans="1:42" x14ac:dyDescent="0.4">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row>
    <row r="549" spans="1:42" x14ac:dyDescent="0.4">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row>
    <row r="550" spans="1:42" x14ac:dyDescent="0.4">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row>
    <row r="551" spans="1:42" x14ac:dyDescent="0.4">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row>
    <row r="552" spans="1:42" x14ac:dyDescent="0.4">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row>
    <row r="553" spans="1:42" x14ac:dyDescent="0.4">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row>
    <row r="554" spans="1:42" x14ac:dyDescent="0.4">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row>
    <row r="555" spans="1:42" x14ac:dyDescent="0.4">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row>
    <row r="556" spans="1:42" x14ac:dyDescent="0.4">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row>
    <row r="557" spans="1:42" x14ac:dyDescent="0.4">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row>
    <row r="558" spans="1:42" x14ac:dyDescent="0.4">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row>
    <row r="559" spans="1:42" x14ac:dyDescent="0.4">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row>
    <row r="560" spans="1:42" x14ac:dyDescent="0.4">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row>
    <row r="561" spans="1:42" x14ac:dyDescent="0.4">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row>
    <row r="562" spans="1:42" x14ac:dyDescent="0.4">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row>
    <row r="563" spans="1:42" x14ac:dyDescent="0.4">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row>
    <row r="564" spans="1:42" x14ac:dyDescent="0.4">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row>
    <row r="565" spans="1:42" x14ac:dyDescent="0.4">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row>
    <row r="566" spans="1:42" x14ac:dyDescent="0.4">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row>
    <row r="567" spans="1:42" x14ac:dyDescent="0.4">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row>
    <row r="568" spans="1:42" x14ac:dyDescent="0.4">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row>
    <row r="569" spans="1:42" x14ac:dyDescent="0.4">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row>
    <row r="570" spans="1:42" x14ac:dyDescent="0.4">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row>
    <row r="571" spans="1:42" x14ac:dyDescent="0.4">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row>
    <row r="572" spans="1:42" x14ac:dyDescent="0.4">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row>
    <row r="573" spans="1:42" x14ac:dyDescent="0.4">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row>
    <row r="574" spans="1:42" x14ac:dyDescent="0.4">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row>
    <row r="575" spans="1:42" x14ac:dyDescent="0.4">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row>
    <row r="576" spans="1:42" x14ac:dyDescent="0.4">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row>
    <row r="577" spans="1:42" x14ac:dyDescent="0.4">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row>
    <row r="578" spans="1:42" x14ac:dyDescent="0.4">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row>
    <row r="579" spans="1:42" x14ac:dyDescent="0.4">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row>
    <row r="580" spans="1:42" x14ac:dyDescent="0.4">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row>
    <row r="581" spans="1:42" x14ac:dyDescent="0.4">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row>
    <row r="582" spans="1:42" x14ac:dyDescent="0.4">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row>
    <row r="583" spans="1:42" x14ac:dyDescent="0.4">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row>
    <row r="584" spans="1:42" x14ac:dyDescent="0.4">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row>
    <row r="585" spans="1:42" x14ac:dyDescent="0.4">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row>
    <row r="586" spans="1:42" x14ac:dyDescent="0.4">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row>
    <row r="587" spans="1:42" x14ac:dyDescent="0.4">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row>
    <row r="588" spans="1:42" x14ac:dyDescent="0.4">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row>
    <row r="589" spans="1:42" x14ac:dyDescent="0.4">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row>
    <row r="590" spans="1:42" x14ac:dyDescent="0.4">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row>
    <row r="591" spans="1:42" x14ac:dyDescent="0.4">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row>
    <row r="592" spans="1:42" x14ac:dyDescent="0.4">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row>
    <row r="593" spans="1:42" x14ac:dyDescent="0.4">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row>
    <row r="594" spans="1:42" x14ac:dyDescent="0.4">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row>
    <row r="595" spans="1:42" x14ac:dyDescent="0.4">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row>
    <row r="596" spans="1:42" x14ac:dyDescent="0.4">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row>
    <row r="597" spans="1:42" x14ac:dyDescent="0.4">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row>
    <row r="598" spans="1:42" x14ac:dyDescent="0.4">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row>
    <row r="599" spans="1:42" x14ac:dyDescent="0.4">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row>
    <row r="600" spans="1:42" x14ac:dyDescent="0.4">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row>
    <row r="601" spans="1:42" x14ac:dyDescent="0.4">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row>
    <row r="602" spans="1:42" x14ac:dyDescent="0.4">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row>
    <row r="603" spans="1:42" x14ac:dyDescent="0.4">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row>
    <row r="604" spans="1:42" x14ac:dyDescent="0.4">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row>
    <row r="605" spans="1:42" x14ac:dyDescent="0.4">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row>
    <row r="606" spans="1:42" x14ac:dyDescent="0.4">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row>
    <row r="607" spans="1:42" x14ac:dyDescent="0.4">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row>
    <row r="608" spans="1:42" x14ac:dyDescent="0.4">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row>
  </sheetData>
  <sheetProtection algorithmName="SHA-512" hashValue="iIXul1p/xIkBpR81x/Yi8ydXgqS8NnrxJijCzQ4J5Xhfc4MTFRkgohz6UsVJSaXtR0OnmnYwWyiXgQMR1emxQg==" saltValue="7bB1sM+NveMECNqCGocllw==" spinCount="100000" sheet="1" objects="1" scenarios="1" formatCells="0" selectLockedCells="1"/>
  <hyperlinks>
    <hyperlink ref="N19" location="References!A1" display="References!A1" xr:uid="{64CC6811-AFD4-49AC-90F7-28CF4545FFF5}"/>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17CB-FE74-4B42-BA26-364D48DED816}">
  <dimension ref="B1:D24"/>
  <sheetViews>
    <sheetView workbookViewId="0">
      <selection activeCell="B5" sqref="B5"/>
    </sheetView>
  </sheetViews>
  <sheetFormatPr defaultColWidth="9" defaultRowHeight="14.25" x14ac:dyDescent="0.45"/>
  <cols>
    <col min="1" max="1" width="13.59765625" style="1" customWidth="1"/>
    <col min="2" max="2" width="83.59765625" style="2" customWidth="1"/>
    <col min="3" max="3" width="13.59765625" style="1" customWidth="1"/>
    <col min="4" max="4" width="83.59765625" style="3" customWidth="1"/>
    <col min="5" max="16384" width="9" style="1"/>
  </cols>
  <sheetData>
    <row r="1" spans="2:4" ht="16.149999999999999" customHeight="1" x14ac:dyDescent="0.45"/>
    <row r="2" spans="2:4" ht="27.4" x14ac:dyDescent="0.45">
      <c r="B2" s="12" t="s">
        <v>14</v>
      </c>
      <c r="D2" s="12" t="s">
        <v>15</v>
      </c>
    </row>
    <row r="3" spans="2:4" ht="209.25" customHeight="1" x14ac:dyDescent="0.45">
      <c r="B3" s="9" t="s">
        <v>28</v>
      </c>
      <c r="D3" s="4" t="s">
        <v>58</v>
      </c>
    </row>
    <row r="4" spans="2:4" x14ac:dyDescent="0.45">
      <c r="B4" s="10"/>
      <c r="D4" s="19" t="s">
        <v>30</v>
      </c>
    </row>
    <row r="5" spans="2:4" x14ac:dyDescent="0.45">
      <c r="B5" s="18" t="s">
        <v>29</v>
      </c>
      <c r="D5" s="19" t="s">
        <v>31</v>
      </c>
    </row>
    <row r="6" spans="2:4" ht="35.1" customHeight="1" x14ac:dyDescent="0.45">
      <c r="B6" s="11"/>
      <c r="D6" s="1"/>
    </row>
    <row r="7" spans="2:4" ht="27.4" x14ac:dyDescent="0.45">
      <c r="B7" s="12" t="s">
        <v>32</v>
      </c>
      <c r="D7" s="12" t="s">
        <v>33</v>
      </c>
    </row>
    <row r="8" spans="2:4" ht="171.75" customHeight="1" x14ac:dyDescent="0.45">
      <c r="B8" s="5" t="s">
        <v>38</v>
      </c>
      <c r="D8" s="5" t="s">
        <v>39</v>
      </c>
    </row>
    <row r="9" spans="2:4" x14ac:dyDescent="0.45">
      <c r="B9" s="19" t="s">
        <v>36</v>
      </c>
      <c r="D9" s="19" t="s">
        <v>40</v>
      </c>
    </row>
    <row r="10" spans="2:4" x14ac:dyDescent="0.45">
      <c r="B10" s="19" t="s">
        <v>37</v>
      </c>
      <c r="D10" s="19" t="s">
        <v>41</v>
      </c>
    </row>
    <row r="11" spans="2:4" ht="35.1" customHeight="1" x14ac:dyDescent="0.45">
      <c r="B11" s="8"/>
    </row>
    <row r="12" spans="2:4" ht="27.4" x14ac:dyDescent="0.45">
      <c r="B12" s="12" t="s">
        <v>34</v>
      </c>
      <c r="D12" s="12" t="s">
        <v>35</v>
      </c>
    </row>
    <row r="13" spans="2:4" ht="187.9" customHeight="1" x14ac:dyDescent="0.45">
      <c r="B13" s="5" t="s">
        <v>42</v>
      </c>
      <c r="D13" s="4" t="s">
        <v>46</v>
      </c>
    </row>
    <row r="14" spans="2:4" x14ac:dyDescent="0.45">
      <c r="B14" s="19" t="s">
        <v>43</v>
      </c>
      <c r="D14" s="19" t="s">
        <v>47</v>
      </c>
    </row>
    <row r="15" spans="2:4" ht="14.25" customHeight="1" x14ac:dyDescent="0.45">
      <c r="B15" s="19" t="s">
        <v>51</v>
      </c>
      <c r="D15" s="19" t="s">
        <v>49</v>
      </c>
    </row>
    <row r="16" spans="2:4" x14ac:dyDescent="0.45">
      <c r="B16" s="6"/>
      <c r="D16" s="19" t="s">
        <v>48</v>
      </c>
    </row>
    <row r="17" spans="2:4" x14ac:dyDescent="0.45">
      <c r="B17" s="6"/>
      <c r="D17" s="20" t="s">
        <v>50</v>
      </c>
    </row>
    <row r="18" spans="2:4" ht="35.1" customHeight="1" x14ac:dyDescent="0.45"/>
    <row r="19" spans="2:4" ht="24" customHeight="1" x14ac:dyDescent="0.45">
      <c r="B19" s="12" t="s">
        <v>44</v>
      </c>
      <c r="D19" s="12" t="s">
        <v>45</v>
      </c>
    </row>
    <row r="20" spans="2:4" s="3" customFormat="1" ht="237" customHeight="1" x14ac:dyDescent="0.45">
      <c r="B20" s="4" t="s">
        <v>54</v>
      </c>
      <c r="D20" s="4" t="s">
        <v>55</v>
      </c>
    </row>
    <row r="21" spans="2:4" s="3" customFormat="1" ht="28.15" x14ac:dyDescent="0.45">
      <c r="B21" s="21" t="s">
        <v>52</v>
      </c>
      <c r="D21" s="20" t="s">
        <v>56</v>
      </c>
    </row>
    <row r="22" spans="2:4" s="3" customFormat="1" x14ac:dyDescent="0.45">
      <c r="B22" s="21" t="s">
        <v>53</v>
      </c>
      <c r="D22" s="20" t="s">
        <v>57</v>
      </c>
    </row>
    <row r="23" spans="2:4" s="3" customFormat="1" x14ac:dyDescent="0.45">
      <c r="B23" s="8"/>
      <c r="D23" s="7"/>
    </row>
    <row r="24" spans="2:4" x14ac:dyDescent="0.45">
      <c r="B24" s="8"/>
      <c r="D24" s="7"/>
    </row>
  </sheetData>
  <sheetProtection algorithmName="SHA-512" hashValue="hl4e2dzLgtxYwTOLtfruYzXU/jI2v+7l5Ydqo4fnt1yRRkwzg/eCuktf/EEtzCvvGzv2RTN2ReFj+htE35yIfQ==" saltValue="O6LYuo2G0dIPJEp5WFS/Sw==" spinCount="100000" sheet="1" objects="1" scenarios="1" selectLockedCells="1"/>
  <hyperlinks>
    <hyperlink ref="B9" r:id="rId1" xr:uid="{68A87B4E-C8CD-41E7-8886-754FF37BD61A}"/>
    <hyperlink ref="B10" r:id="rId2" xr:uid="{B4ECC100-DF3A-4A56-A271-F9A9E02F89B6}"/>
    <hyperlink ref="D9" r:id="rId3" location="309bffee7943" xr:uid="{9FB6AC39-7270-48AB-9D8D-16FB3DEFD826}"/>
    <hyperlink ref="D10" r:id="rId4" xr:uid="{C00BD9C0-020A-4C94-9C3E-8928D33BF013}"/>
    <hyperlink ref="D14" r:id="rId5" xr:uid="{107B01A9-E1CE-476C-B94A-EB4AE28CAAE7}"/>
    <hyperlink ref="D15" r:id="rId6" xr:uid="{F04894F7-5DED-4FDC-A7A9-21C009171B07}"/>
    <hyperlink ref="D16" r:id="rId7" xr:uid="{20FF02A1-714C-4A9D-A2E5-6B26D3D6569A}"/>
    <hyperlink ref="B14" r:id="rId8" xr:uid="{131A73CB-6519-40F9-8770-C6FF9AF1DF74}"/>
    <hyperlink ref="B15" r:id="rId9" location="4493102e22a0" display="Forbes: 10 timely statistics about the connection between employee engagement and wellness (2019)" xr:uid="{F6F0D20F-121F-4DC3-AF3E-F8D6391B1065}"/>
    <hyperlink ref="D4" r:id="rId10" xr:uid="{E499A98F-FDB6-4FF0-A3D0-FAFB59D483B1}"/>
    <hyperlink ref="D5" r:id="rId11" xr:uid="{E9BF3956-00DB-4B27-8363-BBD7C6AD9772}"/>
    <hyperlink ref="B5" r:id="rId12" location="4aa72df86e62" xr:uid="{72C17798-92F5-482C-878E-2ED3F928C2BD}"/>
    <hyperlink ref="D17" r:id="rId13" xr:uid="{4AB621DC-143E-4381-B85A-BE3A698D3EDB}"/>
    <hyperlink ref="B21" r:id="rId14" xr:uid="{4CDD7D88-9369-420B-BA61-6A5108C04FAB}"/>
    <hyperlink ref="B22" r:id="rId15" xr:uid="{881F5376-4D14-4262-8CEC-2F06366953A2}"/>
    <hyperlink ref="D21" r:id="rId16" location="13000b7f6d46" xr:uid="{D399C27C-0D19-46E3-BAAD-A46E491198DA}"/>
    <hyperlink ref="D22" r:id="rId17" xr:uid="{DFCCEBB3-AEF8-435A-BBC5-CEF59F35C581}"/>
  </hyperlinks>
  <pageMargins left="0.7" right="0.7" top="0.75" bottom="0.75" header="0.3" footer="0.3"/>
  <pageSetup paperSize="9" orientation="portrait" horizontalDpi="300" verticalDpi="300"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ROI Calculator</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2020-04-27T22:38:57Z</dcterms:created>
  <dcterms:modified xsi:type="dcterms:W3CDTF">2020-08-29T01:28:40Z</dcterms:modified>
</cp:coreProperties>
</file>